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Потер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a">#REF!</definedName>
    <definedName name="\m">#REF!</definedName>
    <definedName name="\n">#REF!</definedName>
    <definedName name="\o">#REF!</definedName>
    <definedName name="_xlnm._FilterDatabase" localSheetId="0" hidden="1">Потери!$A$4:$Q$50</definedName>
    <definedName name="CompOt">[0]!CompOt</definedName>
    <definedName name="CompRas">[0]!CompRas</definedName>
    <definedName name="ew">[0]!ew</definedName>
    <definedName name="fg">[0]!fg</definedName>
    <definedName name="god">[2]Титульный!$M$5</definedName>
    <definedName name="Helper_ТЭС_Котельные">[3]Справочники!$A$2:$A$4,[3]Справочники!$A$16:$A$18</definedName>
    <definedName name="org">[2]Титульный!$F$10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'[4]16'!$E$15:$I$16,'[4]16'!$E$18:$I$20,'[4]16'!$E$23:$I$23,'[4]16'!$E$26:$I$26,'[4]16'!$E$29:$I$29,'[4]16'!$E$32:$I$32,'[4]16'!$E$35:$I$35,'[4]16'!$B$34,'[4]16'!$B$37</definedName>
    <definedName name="P1_SCOPE_17_PRT" hidden="1">'[4]17'!$E$13:$H$21,'[4]17'!$J$9:$J$11,'[4]17'!$J$13:$J$21,'[4]17'!$E$24:$H$26,'[4]17'!$E$28:$H$36,'[4]17'!$J$24:$M$26,'[4]17'!$J$28:$M$36,'[4]17'!$E$39:$H$41</definedName>
    <definedName name="P1_SCOPE_4_PRT" hidden="1">'[4]4'!$F$23:$I$23,'[4]4'!$F$25:$I$25,'[4]4'!$F$27:$I$31,'[4]4'!$K$14:$N$20,'[4]4'!$K$23:$N$23,'[4]4'!$K$25:$N$25,'[4]4'!$K$27:$N$31,'[4]4'!$P$14:$S$20,'[4]4'!$P$23:$S$23</definedName>
    <definedName name="P1_SCOPE_5_PRT" hidden="1">'[4]5'!$F$23:$I$23,'[4]5'!$F$25:$I$25,'[4]5'!$F$27:$I$31,'[4]5'!$K$14:$N$21,'[4]5'!$K$23:$N$23,'[4]5'!$K$25:$N$25,'[4]5'!$K$27:$N$31,'[4]5'!$P$14:$S$21,'[4]5'!$P$23:$S$23</definedName>
    <definedName name="P1_SCOPE_F1_PRT" hidden="1">'[4]Ф-1 (для АО-энерго)'!$D$74:$E$84,'[4]Ф-1 (для АО-энерго)'!$D$71:$E$72,'[4]Ф-1 (для АО-энерго)'!$D$66:$E$69,'[4]Ф-1 (для АО-энерго)'!$D$61:$E$64</definedName>
    <definedName name="P1_SCOPE_F2_PRT" hidden="1">'[4]Ф-2 (для АО-энерго)'!$G$56,'[4]Ф-2 (для АО-энерго)'!$E$55:$E$56,'[4]Ф-2 (для АО-энерго)'!$F$55:$G$55,'[4]Ф-2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[4]перекрестка!$H$15:$H$19,[4]перекрестка!$H$21:$H$25,[4]перекрестка!$J$14:$J$25,[4]перекрестка!$K$15:$K$19,[4]перекрестка!$K$21:$K$25</definedName>
    <definedName name="P1_SCOPE_SV_LD" hidden="1">#REF!,#REF!,#REF!,#REF!,#REF!,#REF!,#REF!</definedName>
    <definedName name="P1_SCOPE_SV_LD1" hidden="1">#REF!,#REF!,#REF!,#REF!,#REF!,#REF!,#REF!</definedName>
    <definedName name="P1_SCOPE_SV_PRT" hidden="1">#REF!,#REF!,#REF!,#REF!,#REF!,#REF!,#REF!</definedName>
    <definedName name="P1_SET_PROT" hidden="1">#REF!,#REF!,#REF!,#REF!,#REF!,#REF!,#REF!</definedName>
    <definedName name="P1_SET_PRT" hidden="1">#REF!,#REF!,#REF!,#REF!,#REF!,#REF!,#REF!</definedName>
    <definedName name="P1_T1_Protect" hidden="1">[6]перекрестка!$J$42:$K$46,[6]перекрестка!$J$49,[6]перекрестка!$J$50:$K$54,[6]перекрестка!$J$55,[6]перекрестка!$J$56:$K$60,[6]перекрестка!$J$62:$K$66</definedName>
    <definedName name="P1_T16_Protect" hidden="1">#REF!,#REF!,#REF!,#REF!,#REF!,#REF!,#REF!,#REF!</definedName>
    <definedName name="P1_T17?L4">'[3]29'!$J$18:$J$25,'[3]29'!$G$18:$G$25,'[3]29'!$G$35:$G$42,'[3]29'!$J$35:$J$42,'[3]29'!$G$60,'[3]29'!$J$60,'[3]29'!$M$60,'[3]29'!$P$60,'[3]29'!$P$18:$P$25,'[3]29'!$G$9:$G$16</definedName>
    <definedName name="P1_T17?unit?РУБ.ГКАЛ">'[3]29'!$F$44:$F$51,'[3]29'!$I$44:$I$51,'[3]29'!$L$44:$L$51,'[3]29'!$F$18:$F$25,'[3]29'!$I$60,'[3]29'!$L$60,'[3]29'!$O$60,'[3]29'!$F$60,'[3]29'!$F$9:$F$16,'[3]29'!$I$9:$I$16</definedName>
    <definedName name="P1_T17?unit?ТГКАЛ">'[3]29'!$M$18:$M$25,'[3]29'!$J$18:$J$25,'[3]29'!$G$18:$G$25,'[3]29'!$G$35:$G$42,'[3]29'!$J$35:$J$42,'[3]29'!$G$60,'[3]29'!$J$60,'[3]29'!$M$60,'[3]29'!$P$60,'[3]29'!$G$9:$G$16</definedName>
    <definedName name="P1_T17_Protection">'[3]29'!$O$47:$P$51,'[3]29'!$L$47:$M$51,'[3]29'!$L$53:$M$53,'[3]29'!$L$55:$M$59,'[3]29'!$O$53:$P$53,'[3]29'!$O$55:$P$59,'[3]29'!$F$12:$G$16,'[3]29'!$F$10:$G$10</definedName>
    <definedName name="P1_T18.2_Protect" hidden="1">'[6]18.2'!$F$12:$J$19,'[6]18.2'!$F$22:$J$25,'[6]18.2'!$B$28:$J$30,'[6]18.2'!$F$32:$J$32,'[6]18.2'!$B$34:$J$36,'[6]18.2'!$F$40:$J$45,'[6]18.2'!$F$52:$J$52</definedName>
    <definedName name="P1_T20_Protection" hidden="1">'[3]20'!$E$4:$H$4,'[3]20'!$E$13:$H$13,'[3]20'!$E$16:$H$17,'[3]20'!$E$19:$H$19,'[3]20'!$J$4:$M$4,'[3]20'!$J$8:$M$11,'[3]20'!$J$13:$M$13,'[3]20'!$J$16:$M$17,'[3]20'!$J$19:$M$19</definedName>
    <definedName name="P1_T21_Protection">'[3]21'!$O$31:$S$33,'[3]21'!$E$11,'[3]21'!$G$11:$K$11,'[3]21'!$M$11,'[3]21'!$O$11:$S$11,'[3]21'!$E$14:$E$16,'[3]21'!$G$14:$K$16,'[3]21'!$M$14:$M$16,'[3]21'!$O$14:$S$16</definedName>
    <definedName name="P1_T23_Protection">'[3]23'!$F$9:$J$25,'[3]23'!$O$9:$P$25,'[3]23'!$A$32:$A$34,'[3]23'!$F$32:$J$34,'[3]23'!$O$32:$P$34,'[3]23'!$A$37:$A$53,'[3]23'!$F$37:$J$53,'[3]23'!$O$37:$P$53</definedName>
    <definedName name="P1_T25_protection">'[3]25'!$G$8:$J$21,'[3]25'!$G$24:$J$28,'[3]25'!$G$30:$J$33,'[3]25'!$G$35:$J$37,'[3]25'!$G$41:$J$42,'[3]25'!$L$8:$O$21,'[3]25'!$L$24:$O$28,'[3]25'!$L$30:$O$33</definedName>
    <definedName name="P1_T26_Protection">'[3]26'!$B$34:$B$36,'[3]26'!$F$8:$I$8,'[3]26'!$F$10:$I$11,'[3]26'!$F$13:$I$15,'[3]26'!$F$18:$I$19,'[3]26'!$F$22:$I$24,'[3]26'!$F$26:$I$26,'[3]26'!$F$29:$I$32</definedName>
    <definedName name="P1_T27_Protection">'[3]27'!$B$34:$B$36,'[3]27'!$F$8:$I$8,'[3]27'!$F$10:$I$11,'[3]27'!$F$13:$I$15,'[3]27'!$F$18:$I$19,'[3]27'!$F$22:$I$24,'[3]27'!$F$26:$I$26,'[3]27'!$F$29:$I$32</definedName>
    <definedName name="P1_T28?axis?R?ПЭ">'[3]28'!$D$16:$I$18,'[3]28'!$D$22:$I$24,'[3]28'!$D$28:$I$30,'[3]28'!$D$37:$I$39,'[3]28'!$D$42:$I$44,'[3]28'!$D$48:$I$50,'[3]28'!$D$54:$I$56,'[3]28'!$D$63:$I$65</definedName>
    <definedName name="P1_T28?axis?R?ПЭ?">'[3]28'!$B$16:$B$18,'[3]28'!$B$22:$B$24,'[3]28'!$B$28:$B$30,'[3]28'!$B$37:$B$39,'[3]28'!$B$42:$B$44,'[3]28'!$B$48:$B$50,'[3]28'!$B$54:$B$56,'[3]28'!$B$63:$B$65</definedName>
    <definedName name="P1_T28?Data">'[3]28'!$G$242:$H$265,'[3]28'!$D$242:$E$265,'[3]28'!$G$216:$H$239,'[3]28'!$D$268:$E$292,'[3]28'!$G$268:$H$292,'[3]28'!$D$216:$E$239,'[3]28'!$G$190:$H$213</definedName>
    <definedName name="P1_T28_Protection">'[3]28'!$B$74:$B$76,'[3]28'!$B$80:$B$82,'[3]28'!$B$89:$B$91,'[3]28'!$B$94:$B$96,'[3]28'!$B$100:$B$102,'[3]28'!$B$106:$B$108,'[3]28'!$B$115:$B$117,'[3]28'!$B$120:$B$122</definedName>
    <definedName name="P1_T4_Protect" hidden="1">'[6]4'!$G$20:$J$20,'[6]4'!$G$22:$J$22,'[6]4'!$G$24:$J$28,'[6]4'!$L$11:$O$17,'[6]4'!$L$20:$O$20,'[6]4'!$L$22:$O$22,'[6]4'!$L$24:$O$28,'[6]4'!$Q$11:$T$17,'[6]4'!$Q$20:$T$20</definedName>
    <definedName name="P1_T6_Protect" hidden="1">'[6]6'!$D$46:$H$55,'[6]6'!$J$46:$N$55,'[6]6'!$D$57:$H$59,'[6]6'!$J$57:$N$59,'[6]6'!$B$10:$B$19,'[6]6'!$D$10:$H$19,'[6]6'!$J$10:$N$19,'[6]6'!$D$21:$H$23,'[6]6'!$J$21:$N$23</definedName>
    <definedName name="P10_T1_Protect" hidden="1">[6]перекрестка!$F$42:$H$46,[6]перекрестка!$F$49:$G$49,[6]перекрестка!$F$50:$H$54,[6]перекрестка!$F$55:$G$55,[6]перекрестка!$F$56:$H$60</definedName>
    <definedName name="P10_T28_Protection">'[3]28'!$G$167:$H$169,'[3]28'!$D$172:$E$174,'[3]28'!$G$172:$H$174,'[3]28'!$D$178:$E$180,'[3]28'!$G$178:$H$181,'[3]28'!$D$184:$E$186,'[3]28'!$G$184:$H$186</definedName>
    <definedName name="P11_T1_Protect" hidden="1">[6]перекрестка!$F$62:$H$66,[6]перекрестка!$F$68:$H$72,[6]перекрестка!$F$74:$H$78,[6]перекрестка!$F$80:$H$84,[6]перекрестка!$F$89:$G$89</definedName>
    <definedName name="P11_T28_Protection">'[3]28'!$D$193:$E$195,'[3]28'!$G$193:$H$195,'[3]28'!$D$198:$E$200,'[3]28'!$G$198:$H$200,'[3]28'!$D$204:$E$206,'[3]28'!$G$204:$H$206,'[3]28'!$D$210:$E$212,'[3]28'!$B$68:$B$70</definedName>
    <definedName name="P12_T1_Protect" hidden="1">[6]перекрестка!$F$90:$H$94,[6]перекрестка!$F$95:$G$95,[6]перекрестка!$F$96:$H$100,[6]перекрестка!$F$102:$H$106,[6]перекрестка!$F$108:$H$112</definedName>
    <definedName name="P12_T28_Protection">P1_T28_Protection,P2_T28_Protection,P3_T28_Protection,P4_T28_Protection,P5_T28_Protection,P6_T28_Protection,P7_T28_Protection,P8_T28_Protection</definedName>
    <definedName name="P13_T1_Protect" hidden="1">[6]перекрестка!$F$114:$H$118,[6]перекрестка!$F$120:$H$124,[6]перекрестка!$F$127:$G$127,[6]перекрестка!$F$128:$H$132,[6]перекрестка!$F$133:$G$133</definedName>
    <definedName name="P14_T1_Protect" hidden="1">[6]перекрестка!$F$134:$H$138,[6]перекрестка!$F$140:$H$144,[6]перекрестка!$F$146:$H$150,[6]перекрестка!$F$152:$H$156,[6]перекрестка!$F$158:$H$162</definedName>
    <definedName name="P15_T1_Protect" hidden="1">[6]перекрестка!$J$158:$K$162,[6]перекрестка!$J$152:$K$156,[6]перекрестка!$J$146:$K$150,[6]перекрестка!$J$140:$K$144,[6]перекрестка!$J$11</definedName>
    <definedName name="P16_T1_Protect" hidden="1">[6]перекрестка!$J$12:$K$16,[6]перекрестка!$J$17,[6]перекрестка!$J$18:$K$22,[6]перекрестка!$J$24:$K$28,[6]перекрестка!$J$30:$K$34,[6]перекрестка!$F$23:$G$23</definedName>
    <definedName name="P17_T1_Protect" hidden="1">[6]перекрестка!$F$29:$G$29,[6]перекрестка!$F$61:$G$61,[6]перекрестка!$F$67:$G$67,[6]перекрестка!$F$101:$G$101,[6]перекрестка!$F$107:$G$107</definedName>
    <definedName name="P18_T1_Protect" hidden="1">[6]перекрестка!$F$139:$G$139,[6]перекрестка!$F$145:$G$145,[6]перекрестка!$J$36:$K$40,P1_T1_Protect,P2_T1_Protect,P3_T1_Protect,P4_T1_Protect</definedName>
    <definedName name="P19_T1_Protect" hidden="1">P5_T1_Protect,P6_T1_Protect,P7_T1_Protect,P8_T1_Protect,P9_T1_Protect,P10_T1_Protect,P11_T1_Protect,P12_T1_Protect,P13_T1_Protect,P14_T1_Protect</definedName>
    <definedName name="P2_SCOPE_16_PRT" hidden="1">'[4]16'!$E$38:$I$38,'[4]16'!$E$41:$I$41,'[4]16'!$E$45:$I$47,'[4]16'!$E$49:$I$49,'[4]16'!$E$53:$I$54,'[4]16'!$E$56:$I$57,'[4]16'!$E$59:$I$59,'[4]16'!$E$9:$I$13</definedName>
    <definedName name="P2_SCOPE_4_PRT" hidden="1">'[4]4'!$P$25:$S$25,'[4]4'!$P$27:$S$31,'[4]4'!$U$14:$X$20,'[4]4'!$U$23:$X$23,'[4]4'!$U$25:$X$25,'[4]4'!$U$27:$X$31,'[4]4'!$Z$14:$AC$20,'[4]4'!$Z$23:$AC$23,'[4]4'!$Z$25:$AC$25</definedName>
    <definedName name="P2_SCOPE_5_PRT" hidden="1">'[4]5'!$P$25:$S$25,'[4]5'!$P$27:$S$31,'[4]5'!$U$14:$X$21,'[4]5'!$U$23:$X$23,'[4]5'!$U$25:$X$25,'[4]5'!$U$27:$X$31,'[4]5'!$Z$14:$AC$21,'[4]5'!$Z$23:$AC$23,'[4]5'!$Z$25:$AC$25</definedName>
    <definedName name="P2_SCOPE_F1_PRT" hidden="1">'[4]Ф-1 (для АО-энерго)'!$D$56:$E$59,'[4]Ф-1 (для АО-энерго)'!$D$34:$E$50,'[4]Ф-1 (для АО-энерго)'!$D$32:$E$32,'[4]Ф-1 (для АО-энерго)'!$D$23:$E$30</definedName>
    <definedName name="P2_SCOPE_F2_PRT" hidden="1">'[4]Ф-2 (для АО-энерго)'!$D$52:$G$54,'[4]Ф-2 (для АО-энерго)'!$C$21:$E$42,'[4]Ф-2 (для АО-энерго)'!$A$12:$E$12,'[4]Ф-2 (для АО-энерго)'!$C$8:$E$11</definedName>
    <definedName name="P2_SCOPE_PER_PRT" hidden="1">[4]перекрестка!$N$14:$N$25,[4]перекрестка!$N$27:$N$31,[4]перекрестка!$J$27:$K$31,[4]перекрестка!$F$27:$H$31,[4]перекрестка!$F$33:$H$37</definedName>
    <definedName name="P2_SCOPE_SV_PRT" hidden="1">#REF!,#REF!,#REF!,#REF!,#REF!,#REF!,#REF!</definedName>
    <definedName name="P2_T1_Protect" hidden="1">[6]перекрестка!$J$68:$K$72,[6]перекрестка!$J$74:$K$78,[6]перекрестка!$J$80:$K$84,[6]перекрестка!$J$89,[6]перекрестка!$J$90:$K$94,[6]перекрестка!$J$95</definedName>
    <definedName name="P2_T17?L4">'[3]29'!$J$9:$J$16,'[3]29'!$M$9:$M$16,'[3]29'!$P$9:$P$16,'[3]29'!$G$44:$G$51,'[3]29'!$J$44:$J$51,'[3]29'!$M$44:$M$51,'[3]29'!$M$35:$M$42,'[3]29'!$P$35:$P$42,'[3]29'!$P$44:$P$51</definedName>
    <definedName name="P2_T17?unit?РУБ.ГКАЛ">'[3]29'!$I$18:$I$25,'[3]29'!$L$9:$L$16,'[3]29'!$L$18:$L$25,'[3]29'!$O$9:$O$16,'[3]29'!$F$35:$F$42,'[3]29'!$I$35:$I$42,'[3]29'!$L$35:$L$42,'[3]29'!$O$35:$O$51</definedName>
    <definedName name="P2_T17?unit?ТГКАЛ">'[3]29'!$J$9:$J$16,'[3]29'!$M$9:$M$16,'[3]29'!$P$9:$P$16,'[3]29'!$M$35:$M$42,'[3]29'!$P$35:$P$42,'[3]29'!$G$44:$G$51,'[3]29'!$J$44:$J$51,'[3]29'!$M$44:$M$51,'[3]29'!$P$44:$P$51</definedName>
    <definedName name="P2_T17_Protection">'[3]29'!$F$19:$G$19,'[3]29'!$F$21:$G$25,'[3]29'!$F$27:$G$27,'[3]29'!$F$29:$G$33,'[3]29'!$F$36:$G$36,'[3]29'!$F$38:$G$42,'[3]29'!$F$45:$G$45,'[3]29'!$F$47:$G$51</definedName>
    <definedName name="P2_T21_Protection">'[3]21'!$E$20:$E$22,'[3]21'!$G$20:$K$22,'[3]21'!$M$20:$M$22,'[3]21'!$O$20:$S$22,'[3]21'!$E$26:$E$28,'[3]21'!$G$26:$K$28,'[3]21'!$M$26:$M$28,'[3]21'!$O$26:$S$28</definedName>
    <definedName name="P2_T25_protection">'[3]25'!$L$35:$O$37,'[3]25'!$L$41:$O$42,'[3]25'!$Q$8:$T$21,'[3]25'!$Q$24:$T$28,'[3]25'!$Q$30:$T$33,'[3]25'!$Q$35:$T$37,'[3]25'!$Q$41:$T$42,'[3]25'!$B$35:$B$37</definedName>
    <definedName name="P2_T26_Protection">'[3]26'!$F$34:$I$36,'[3]26'!$K$8:$N$8,'[3]26'!$K$10:$N$11,'[3]26'!$K$13:$N$15,'[3]26'!$K$18:$N$19,'[3]26'!$K$22:$N$24,'[3]26'!$K$26:$N$26,'[3]26'!$K$29:$N$32</definedName>
    <definedName name="P2_T27_Protection">'[3]27'!$F$34:$I$36,'[3]27'!$K$8:$N$8,'[3]27'!$K$10:$N$11,'[3]27'!$K$13:$N$15,'[3]27'!$K$18:$N$19,'[3]27'!$K$22:$N$24,'[3]27'!$K$26:$N$26,'[3]27'!$K$29:$N$32</definedName>
    <definedName name="P2_T28?axis?R?ПЭ">'[3]28'!$D$68:$I$70,'[3]28'!$D$74:$I$76,'[3]28'!$D$80:$I$82,'[3]28'!$D$89:$I$91,'[3]28'!$D$94:$I$96,'[3]28'!$D$100:$I$102,'[3]28'!$D$106:$I$108,'[3]28'!$D$115:$I$117</definedName>
    <definedName name="P2_T28?axis?R?ПЭ?">'[3]28'!$B$68:$B$70,'[3]28'!$B$74:$B$76,'[3]28'!$B$80:$B$82,'[3]28'!$B$89:$B$91,'[3]28'!$B$94:$B$96,'[3]28'!$B$100:$B$102,'[3]28'!$B$106:$B$108,'[3]28'!$B$115:$B$117</definedName>
    <definedName name="P2_T28_Protection">'[3]28'!$B$126:$B$128,'[3]28'!$B$132:$B$134,'[3]28'!$B$141:$B$143,'[3]28'!$B$146:$B$148,'[3]28'!$B$152:$B$154,'[3]28'!$B$158:$B$160,'[3]28'!$B$167:$B$169</definedName>
    <definedName name="P2_T4_Protect" hidden="1">'[6]4'!$Q$22:$T$22,'[6]4'!$Q$24:$T$28,'[6]4'!$V$24:$Y$28,'[6]4'!$V$22:$Y$22,'[6]4'!$V$20:$Y$20,'[6]4'!$V$11:$Y$17,'[6]4'!$AA$11:$AD$17,'[6]4'!$AA$20:$AD$20,'[6]4'!$AA$22:$AD$22</definedName>
    <definedName name="P3_SCOPE_F1_PRT" hidden="1">'[4]Ф-1 (для АО-энерго)'!$E$16:$E$17,'[4]Ф-1 (для АО-энерго)'!$C$4:$D$4,'[4]Ф-1 (для АО-энерго)'!$C$7:$E$10,'[4]Ф-1 (для АО-энерго)'!$A$11:$E$11</definedName>
    <definedName name="P3_SCOPE_PER_PRT" hidden="1">[4]перекрестка!$J$33:$K$37,[4]перекрестка!$N$33:$N$37,[4]перекрестка!$F$39:$H$43,[4]перекрестка!$J$39:$K$43,[4]перекрестка!$N$39:$N$43</definedName>
    <definedName name="P3_SCOPE_SV_PRT" hidden="1">#REF!,#REF!,#REF!,#REF!,#REF!,#REF!,#REF!</definedName>
    <definedName name="P3_T1_Protect" hidden="1">[6]перекрестка!$J$96:$K$100,[6]перекрестка!$J$102:$K$106,[6]перекрестка!$J$108:$K$112,[6]перекрестка!$J$114:$K$118,[6]перекрестка!$J$120:$K$124</definedName>
    <definedName name="P3_T17_Protection">'[3]29'!$F$53:$G$53,'[3]29'!$F$55:$G$59,'[3]29'!$I$55:$J$59,'[3]29'!$I$53:$J$53,'[3]29'!$I$47:$J$51,'[3]29'!$I$45:$J$45,'[3]29'!$I$38:$J$42,'[3]29'!$I$36:$J$36</definedName>
    <definedName name="P3_T21_Protection">'[3]21'!$E$31:$E$33,'[3]21'!$G$31:$K$33,'[3]21'!$B$14:$B$16,'[3]21'!$B$20:$B$22,'[3]21'!$B$26:$B$28,'[3]21'!$B$31:$B$33,'[3]21'!$M$31:$M$33,P1_T21_Protection</definedName>
    <definedName name="P3_T27_Protection">'[3]27'!$K$34:$N$36,'[3]27'!$P$8:$S$8,'[3]27'!$P$10:$S$11,'[3]27'!$P$13:$S$15,'[3]27'!$P$18:$S$19,'[3]27'!$P$22:$S$24,'[3]27'!$P$26:$S$26,'[3]27'!$P$29:$S$32</definedName>
    <definedName name="P3_T28?axis?R?ПЭ">'[3]28'!$D$120:$I$122,'[3]28'!$D$126:$I$128,'[3]28'!$D$132:$I$134,'[3]28'!$D$141:$I$143,'[3]28'!$D$146:$I$148,'[3]28'!$D$152:$I$154,'[3]28'!$D$158:$I$160</definedName>
    <definedName name="P3_T28?axis?R?ПЭ?">'[3]28'!$B$120:$B$122,'[3]28'!$B$126:$B$128,'[3]28'!$B$132:$B$134,'[3]28'!$B$141:$B$143,'[3]28'!$B$146:$B$148,'[3]28'!$B$152:$B$154,'[3]28'!$B$158:$B$160</definedName>
    <definedName name="P3_T28_Protection">'[3]28'!$B$172:$B$174,'[3]28'!$B$178:$B$180,'[3]28'!$B$184:$B$186,'[3]28'!$B$193:$B$195,'[3]28'!$B$198:$B$200,'[3]28'!$B$204:$B$206,'[3]28'!$B$210:$B$212</definedName>
    <definedName name="P4_SCOPE_F1_PRT" hidden="1">'[4]Ф-1 (для АО-энерго)'!$C$13:$E$13,'[4]Ф-1 (для АО-энерго)'!$A$14:$E$14,'[4]Ф-1 (для АО-энерго)'!$C$23:$C$50,'[4]Ф-1 (для АО-энерго)'!$C$54:$C$95</definedName>
    <definedName name="P4_SCOPE_PER_PRT" hidden="1">[4]перекрестка!$F$45:$H$49,[4]перекрестка!$J$45:$K$49,[4]перекрестка!$N$45:$N$49,[4]перекрестка!$F$53:$G$64,[4]перекрестка!$H$54:$H$58</definedName>
    <definedName name="P4_T1_Protect" hidden="1">[6]перекрестка!$J$127,[6]перекрестка!$J$128:$K$132,[6]перекрестка!$J$133,[6]перекрестка!$J$134:$K$138,[6]перекрестка!$N$11:$N$22,[6]перекрестка!$N$24:$N$28</definedName>
    <definedName name="P4_T17_Protection">'[3]29'!$I$29:$J$33,'[3]29'!$I$27:$J$27,'[3]29'!$I$21:$J$25,'[3]29'!$I$19:$J$19,'[3]29'!$I$12:$J$16,'[3]29'!$I$10:$J$10,'[3]29'!$L$10:$M$10,'[3]29'!$L$12:$M$16</definedName>
    <definedName name="P4_T28?axis?R?ПЭ">'[3]28'!$D$167:$I$169,'[3]28'!$D$172:$I$174,'[3]28'!$D$178:$I$180,'[3]28'!$D$184:$I$186,'[3]28'!$D$193:$I$195,'[3]28'!$D$198:$I$200,'[3]28'!$D$204:$I$206</definedName>
    <definedName name="P4_T28?axis?R?ПЭ?">'[3]28'!$B$167:$B$169,'[3]28'!$B$172:$B$174,'[3]28'!$B$178:$B$180,'[3]28'!$B$184:$B$186,'[3]28'!$B$193:$B$195,'[3]28'!$B$198:$B$200,'[3]28'!$B$204:$B$206</definedName>
    <definedName name="P4_T28_Protection">'[3]28'!$B$219:$B$221,'[3]28'!$B$224:$B$226,'[3]28'!$B$230:$B$232,'[3]28'!$B$236:$B$238,'[3]28'!$B$245:$B$247,'[3]28'!$B$250:$B$252,'[3]28'!$B$256:$B$258</definedName>
    <definedName name="P5_SCOPE_PER_PRT" hidden="1">[4]перекрестка!$H$60:$H$64,[4]перекрестка!$J$53:$J$64,[4]перекрестка!$K$54:$K$58,[4]перекрестка!$K$60:$K$64,[4]перекрестка!$N$53:$N$64</definedName>
    <definedName name="P5_T1_Protect" hidden="1">[6]перекрестка!$N$30:$N$34,[6]перекрестка!$N$36:$N$40,[6]перекрестка!$N$42:$N$46,[6]перекрестка!$N$49:$N$60,[6]перекрестка!$N$62:$N$66</definedName>
    <definedName name="P5_T17_Protection">'[3]29'!$L$19:$M$19,'[3]29'!$L$21:$M$27,'[3]29'!$L$29:$M$33,'[3]29'!$L$36:$M$36,'[3]29'!$L$38:$M$42,'[3]29'!$L$45:$M$45,'[3]29'!$O$10:$P$10,'[3]29'!$O$12:$P$16</definedName>
    <definedName name="P5_T28?axis?R?ПЭ">'[3]28'!$D$210:$I$212,'[3]28'!$D$219:$I$221,'[3]28'!$D$224:$I$226,'[3]28'!$D$230:$I$232,'[3]28'!$D$236:$I$238,'[3]28'!$D$245:$I$247,'[3]28'!$D$250:$I$252</definedName>
    <definedName name="P5_T28?axis?R?ПЭ?">'[3]28'!$B$210:$B$212,'[3]28'!$B$219:$B$221,'[3]28'!$B$224:$B$226,'[3]28'!$B$230:$B$232,'[3]28'!$B$236:$B$238,'[3]28'!$B$245:$B$247,'[3]28'!$B$250:$B$252</definedName>
    <definedName name="P5_T28_Protection">'[3]28'!$B$262:$B$264,'[3]28'!$B$271:$B$273,'[3]28'!$B$276:$B$278,'[3]28'!$B$282:$B$284,'[3]28'!$B$288:$B$291,'[3]28'!$B$11:$B$13,'[3]28'!$B$16:$B$18,'[3]28'!$B$22:$B$24</definedName>
    <definedName name="P6_SCOPE_PER_PRT" hidden="1">[4]перекрестка!$F$66:$H$70,[4]перекрестка!$J$66:$K$70,[4]перекрестка!$N$66:$N$70,[4]перекрестка!$F$72:$H$76,[4]перекрестка!$J$72:$K$76</definedName>
    <definedName name="P6_T1_Protect" hidden="1">[6]перекрестка!$N$68:$N$72,[6]перекрестка!$N$74:$N$78,[6]перекрестка!$N$80:$N$84,[6]перекрестка!$N$89:$N$100,[6]перекрестка!$N$102:$N$106</definedName>
    <definedName name="P6_T17_Protection">'[3]29'!$O$19:$P$19,'[3]29'!$O$21:$P$25,'[3]29'!$O$27:$P$27,'[3]29'!$O$29:$P$33,'[3]29'!$O$36:$P$36,'[3]29'!$O$38:$P$42,'[3]29'!$O$45:$P$45,P1_T17_Protection</definedName>
    <definedName name="P6_T28?axis?R?ПЭ">'[3]28'!$D$256:$I$258,'[3]28'!$D$262:$I$264,'[3]28'!$D$271:$I$273,'[3]28'!$D$276:$I$278,'[3]28'!$D$282:$I$284,'[3]28'!$D$288:$I$291,'[3]28'!$D$11:$I$13,P1_T28?axis?R?ПЭ</definedName>
    <definedName name="P6_T28?axis?R?ПЭ?">'[3]28'!$B$256:$B$258,'[3]28'!$B$262:$B$264,'[3]28'!$B$271:$B$273,'[3]28'!$B$276:$B$278,'[3]28'!$B$282:$B$284,'[3]28'!$B$288:$B$291,'[3]28'!$B$11:$B$13,P1_T28?axis?R?ПЭ?</definedName>
    <definedName name="P6_T28_Protection">'[3]28'!$B$28:$B$30,'[3]28'!$B$37:$B$39,'[3]28'!$B$42:$B$44,'[3]28'!$B$48:$B$50,'[3]28'!$B$54:$B$56,'[3]28'!$B$63:$B$65,'[3]28'!$G$210:$H$212,'[3]28'!$D$11:$E$13</definedName>
    <definedName name="P7_SCOPE_PER_PRT" hidden="1">[4]перекрестка!$N$72:$N$76,[4]перекрестка!$F$78:$H$82,[4]перекрестка!$J$78:$K$82,[4]перекрестка!$N$78:$N$82,[4]перекрестка!$F$84:$H$88</definedName>
    <definedName name="P7_T1_Protect" hidden="1">[6]перекрестка!$N$108:$N$112,[6]перекрестка!$N$114:$N$118,[6]перекрестка!$N$120:$N$124,[6]перекрестка!$N$127:$N$138,[6]перекрестка!$N$140:$N$144</definedName>
    <definedName name="P7_T28_Protection">'[3]28'!$G$11:$H$13,'[3]28'!$D$16:$E$18,'[3]28'!$G$16:$H$18,'[3]28'!$D$22:$E$24,'[3]28'!$G$22:$H$24,'[3]28'!$D$28:$E$30,'[3]28'!$G$28:$H$30,'[3]28'!$D$37:$E$39</definedName>
    <definedName name="P8_SCOPE_PER_PRT" hidden="1">[4]перекрестка!$J$84:$K$88,[4]перекрестка!$N$84:$N$88,[4]перекрестка!$F$14:$G$25,P1_SCOPE_PER_PRT,P2_SCOPE_PER_PRT,P3_SCOPE_PER_PRT,P4_SCOPE_PER_PRT</definedName>
    <definedName name="P8_T1_Protect" hidden="1">[6]перекрестка!$N$146:$N$150,[6]перекрестка!$N$152:$N$156,[6]перекрестка!$N$158:$N$162,[6]перекрестка!$F$11:$G$11,[6]перекрестка!$F$12:$H$16</definedName>
    <definedName name="P8_T28_Protection">'[3]28'!$G$37:$H$39,'[3]28'!$D$42:$E$44,'[3]28'!$G$42:$H$44,'[3]28'!$D$48:$E$50,'[3]28'!$G$48:$H$50,'[3]28'!$D$54:$E$56,'[3]28'!$G$54:$H$56,'[3]28'!$D$89:$E$91</definedName>
    <definedName name="P9_T1_Protect" hidden="1">[6]перекрестка!$F$17:$G$17,[6]перекрестка!$F$18:$H$22,[6]перекрестка!$F$24:$H$28,[6]перекрестка!$F$30:$H$34,[6]перекрестка!$F$36:$H$40</definedName>
    <definedName name="P9_T28_Protection">'[3]28'!$G$89:$H$91,'[3]28'!$G$94:$H$96,'[3]28'!$D$94:$E$96,'[3]28'!$D$100:$E$102,'[3]28'!$G$100:$H$102,'[3]28'!$D$106:$E$108,'[3]28'!$G$106:$H$108,'[3]28'!$D$167:$E$169</definedName>
    <definedName name="_r">[0]!_r</definedName>
    <definedName name="REGION">[8]TECHSHEET!$A$1:$A$84</definedName>
    <definedName name="region_name">[9]Титульный!$F$7</definedName>
    <definedName name="REGIONS">[4]TEHSHEET!$C$6:$C$93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CENARIOS">[4]TEHSHEET!$K$6:$K$8</definedName>
    <definedName name="SCOPE_16_PRT">P1_SCOPE_16_PRT,P2_SCOPE_16_PRT</definedName>
    <definedName name="SCOPE_17.1_PRT">'[4]17.1'!$D$14:$F$17,'[4]17.1'!$D$19:$F$22,'[4]17.1'!$I$9:$I$12,'[4]17.1'!$I$14:$I$17,'[4]17.1'!$I$19:$I$22,'[4]17.1'!$D$9:$F$12</definedName>
    <definedName name="SCOPE_17_PRT">'[4]17'!$J$39:$M$41,'[4]17'!$E$43:$H$51,'[4]17'!$J$43:$M$51,'[4]17'!$E$54:$H$56,'[4]17'!$E$58:$H$66,'[4]17'!$E$69:$M$81,'[4]17'!$E$9:$H$11,P1_SCOPE_17_PRT</definedName>
    <definedName name="SCOPE_24_LD">'[4]24'!$E$8:$J$47,'[4]24'!$E$49:$J$66</definedName>
    <definedName name="SCOPE_24_PRT">'[4]24'!$E$41:$I$41,'[4]24'!$E$34:$I$34,'[4]24'!$E$36:$I$36,'[4]24'!$E$43:$I$43</definedName>
    <definedName name="SCOPE_25_PRT">'[4]25'!$E$20:$I$20,'[4]25'!$E$34:$I$34,'[4]25'!$E$41:$I$41,'[4]25'!$E$8:$I$10</definedName>
    <definedName name="SCOPE_4_PRT">'[4]4'!$Z$27:$AC$31,'[4]4'!$F$14:$I$20,P1_SCOPE_4_PRT,P2_SCOPE_4_PRT</definedName>
    <definedName name="SCOPE_5_PRT">'[4]5'!$Z$27:$AC$31,'[4]5'!$F$14:$I$21,P1_SCOPE_5_PRT,P2_SCOPE_5_PRT</definedName>
    <definedName name="SCOPE_F1_PRT">'[4]Ф-1 (для АО-энерго)'!$D$86:$E$95,P1_SCOPE_F1_PRT,P2_SCOPE_F1_PRT,P3_SCOPE_F1_PRT,P4_SCOPE_F1_PRT</definedName>
    <definedName name="SCOPE_F2_PRT">'[4]Ф-2 (для АО-энерго)'!$C$5:$D$5,'[4]Ф-2 (для АО-энерго)'!$C$52:$C$57,'[4]Ф-2 (для АО-энерго)'!$D$57:$G$57,P1_SCOPE_F2_PRT,P2_SCOPE_F2_PRT</definedName>
    <definedName name="SCOPE_PER_PRT">P5_SCOPE_PER_PRT,P6_SCOPE_PER_PRT,P7_SCOPE_PER_PRT,P8_SCOPE_PER_PRT</definedName>
    <definedName name="SCOPE_SPR_PRT">[4]Справочники!$D$21:$J$22,[4]Справочники!$E$13:$I$14,[4]Справочники!$F$27:$H$28</definedName>
    <definedName name="SCOPE_SV_LD1">#REF!,#REF!,#REF!,#REF!,#REF!,P1_SCOPE_SV_LD1</definedName>
    <definedName name="SCOPE_SV_LD2">#REF!</definedName>
    <definedName name="SCOPE_SV_PRT">P1_SCOPE_SV_PRT,P2_SCOPE_SV_PRT,P3_SCOPE_SV_PRT</definedName>
    <definedName name="Sheet2?prefix?">"H"</definedName>
    <definedName name="_SP1">[10]FES!#REF!</definedName>
    <definedName name="_SP10">[10]FES!#REF!</definedName>
    <definedName name="_SP11">[10]FES!#REF!</definedName>
    <definedName name="_SP12">[10]FES!#REF!</definedName>
    <definedName name="_SP13">[10]FES!#REF!</definedName>
    <definedName name="_SP14">[10]FES!#REF!</definedName>
    <definedName name="_SP15">[10]FES!#REF!</definedName>
    <definedName name="_SP16">[10]FES!#REF!</definedName>
    <definedName name="_SP17">[10]FES!#REF!</definedName>
    <definedName name="_SP18">[10]FES!#REF!</definedName>
    <definedName name="_SP19">[10]FES!#REF!</definedName>
    <definedName name="_SP2">[10]FES!#REF!</definedName>
    <definedName name="_SP20">[10]FES!#REF!</definedName>
    <definedName name="_SP3">[10]FES!#REF!</definedName>
    <definedName name="_SP4">[10]FES!#REF!</definedName>
    <definedName name="_SP5">[10]FES!#REF!</definedName>
    <definedName name="_SP7">[10]FES!#REF!</definedName>
    <definedName name="_SP8">[10]FES!#REF!</definedName>
    <definedName name="_SP9">[10]FES!#REF!</definedName>
    <definedName name="T1_Protect">P15_T1_Protect,P16_T1_Protect,P17_T1_Protect,P18_T1_Protect,P19_T1_Protect</definedName>
    <definedName name="T11?Data">#N/A</definedName>
    <definedName name="T15?Columns">#REF!</definedName>
    <definedName name="T15?ItemComments">#REF!</definedName>
    <definedName name="T15?Items">#REF!</definedName>
    <definedName name="T15?Scope">#REF!</definedName>
    <definedName name="T15?ВРАС">#REF!</definedName>
    <definedName name="T15_Protect">'[6]15'!$E$25:$I$29,'[6]15'!$E$31:$I$34,'[6]15'!$E$36:$I$39,'[6]15'!$E$43:$I$44,'[6]15'!$E$9:$I$17,'[6]15'!$B$36:$B$39,'[6]15'!$E$19:$I$21</definedName>
    <definedName name="T16?Columns">#REF!</definedName>
    <definedName name="T16?ItemComments">#REF!</definedName>
    <definedName name="T16?Items">#REF!</definedName>
    <definedName name="T16?Scope">#REF!</definedName>
    <definedName name="T16?Units">#REF!</definedName>
    <definedName name="T16_Protect">#REF!,#REF!,P1_T16_Protect</definedName>
    <definedName name="T17.1_Protect">'[6]17.1'!$D$14:$F$17,'[6]17.1'!$D$19:$F$22,'[6]17.1'!$I$9:$I$12,'[6]17.1'!$I$14:$I$17,'[6]17.1'!$I$19:$I$22,'[6]17.1'!$D$9:$F$12</definedName>
    <definedName name="T17?L7">'[3]29'!$L$60,'[3]29'!$O$60,'[3]29'!$F$60,'[3]29'!$I$60</definedName>
    <definedName name="T17?unit?ГКАЛЧ">'[3]29'!$M$26:$M$33,'[3]29'!$P$26:$P$33,'[3]29'!$G$52:$G$59,'[3]29'!$J$52:$J$59,'[3]29'!$M$52:$M$59,'[3]29'!$P$52:$P$59,'[3]29'!$G$26:$G$33,'[3]29'!$J$26:$J$33</definedName>
    <definedName name="T17?unit?РУБ.ГКАЛ">'[3]29'!$O$18:$O$25,P1_T17?unit?РУБ.ГКАЛ,P2_T17?unit?РУБ.ГКАЛ</definedName>
    <definedName name="T17?unit?ТГКАЛ">'[3]29'!$P$18:$P$25,P1_T17?unit?ТГКАЛ,P2_T17?unit?ТГКАЛ</definedName>
    <definedName name="T17?unit?ТРУБ.ГКАЛЧ.МЕС">'[3]29'!$L$26:$L$33,'[3]29'!$O$26:$O$33,'[3]29'!$F$52:$F$59,'[3]29'!$I$52:$I$59,'[3]29'!$L$52:$L$59,'[3]29'!$O$52:$O$59,'[3]29'!$F$26:$F$33,'[3]29'!$I$26:$I$33</definedName>
    <definedName name="T17_Protect">'[6]21.3'!$E$54:$I$57,'[6]21.3'!$E$10:$I$10,P1_T17_Protect</definedName>
    <definedName name="T17_Protection">P2_T17_Protection,P3_T17_Protection,P4_T17_Protection,P5_T17_Protection,P6_T17_Protection</definedName>
    <definedName name="T18.1?Data">P1_T18.1?Data,P2_T18.1?Data</definedName>
    <definedName name="T18.2?item_ext?СБЫТ">'[6]18.2'!#REF!,'[6]18.2'!#REF!</definedName>
    <definedName name="T18.2?ВРАС">'[6]18.2'!$B$34:$B$36,'[6]18.2'!$B$28:$B$30</definedName>
    <definedName name="T18.2_Protect">'[6]18.2'!$F$56:$J$57,'[6]18.2'!$F$60:$J$60,'[6]18.2'!$F$62:$J$65,'[6]18.2'!$F$6:$J$8,P1_T18.2_Protect</definedName>
    <definedName name="T19.1.1?Data">P1_T19.1.1?Data,P2_T19.1.1?Data</definedName>
    <definedName name="T19.1.2?Data">P1_T19.1.2?Data,P2_T19.1.2?Data</definedName>
    <definedName name="T19.2?Data">P1_T19.2?Data,P2_T19.2?Data</definedName>
    <definedName name="T19?Data">'[3]19'!$J$8:$M$16,'[3]19'!$C$8:$H$16</definedName>
    <definedName name="T19_Protection">'[3]19'!$E$13:$H$13,'[3]19'!$E$15:$H$15,'[3]19'!$J$8:$M$11,'[3]19'!$J$13:$M$13,'[3]19'!$J$15:$M$15,'[3]19'!$E$4:$H$4,'[3]19'!$J$4:$M$4,'[3]19'!$E$8:$H$11</definedName>
    <definedName name="T2.1?Data">#N/A</definedName>
    <definedName name="T2.3_Protect">'[6]2.3'!$F$30:$G$34,'[6]2.3'!$H$24:$K$28</definedName>
    <definedName name="T20?unit?МКВТЧ">'[3]20'!$C$13:$M$13,'[3]20'!$C$15:$M$19,'[3]20'!$C$8:$M$11</definedName>
    <definedName name="T20_Protect">'[6]20'!$E$13:$I$20,'[6]20'!$E$9:$I$10</definedName>
    <definedName name="T20_Protection">'[3]20'!$E$8:$H$11,P1_T20_Protection</definedName>
    <definedName name="T21.2.1?Data">P1_T21.2.1?Data,P2_T21.2.1?Data</definedName>
    <definedName name="T21.2.2?Data">P1_T21.2.2?Data,P2_T21.2.2?Data</definedName>
    <definedName name="T21.3?item_ext?СБЫТ">'[6]21.3'!#REF!,'[6]21.3'!#REF!</definedName>
    <definedName name="T21.3?ВРАС">'[6]21.3'!$B$28:$B$30,'[6]21.3'!$B$48:$B$50</definedName>
    <definedName name="T21.3_Protect">'[6]21.3'!$E$19:$I$22,'[6]21.3'!$E$24:$I$25,'[6]21.3'!$B$28:$I$30,'[6]21.3'!$E$32:$I$32,'[6]21.3'!$E$35:$I$45,'[6]21.3'!$B$48:$I$50,'[6]21.3'!$E$13:$I$17</definedName>
    <definedName name="T21.4?Data">P1_T21.4?Data,P2_T21.4?Data</definedName>
    <definedName name="T21?axis?R?ПЭ">'[3]21'!$D$14:$S$16,'[3]21'!$D$26:$S$28,'[3]21'!$D$20:$S$22</definedName>
    <definedName name="T21?axis?R?ПЭ?">'[3]21'!$B$14:$B$16,'[3]21'!$B$26:$B$28,'[3]21'!$B$20:$B$22</definedName>
    <definedName name="T21?Data">'[3]21'!$D$14:$S$16,'[3]21'!$D$18:$S$18,'[3]21'!$D$20:$S$22,'[3]21'!$D$24:$S$24,'[3]21'!$D$26:$S$28,'[3]21'!$D$31:$S$33,'[3]21'!$D$11:$S$12</definedName>
    <definedName name="T21?L1">'[3]21'!$D$11:$S$12,'[3]21'!$D$14:$S$16,'[3]21'!$D$18:$S$18,'[3]21'!$D$20:$S$22,'[3]21'!$D$26:$S$28,'[3]21'!$D$24:$S$24</definedName>
    <definedName name="T21_Protection">P2_T21_Protection,P3_T21_Protection</definedName>
    <definedName name="T22?item_ext?ВСЕГО">'[3]22'!$E$8:$F$31,'[3]22'!$I$8:$J$31</definedName>
    <definedName name="T22?item_ext?ЭС">'[3]22'!$K$8:$L$31,'[3]22'!$G$8:$H$31</definedName>
    <definedName name="T22?L1">'[3]22'!$G$8:$G$31,'[3]22'!$I$8:$I$31,'[3]22'!$K$8:$K$31,'[3]22'!$E$8:$E$31</definedName>
    <definedName name="T22?L2">'[3]22'!$H$8:$H$31,'[3]22'!$J$8:$J$31,'[3]22'!$L$8:$L$31,'[3]22'!$F$8:$F$31</definedName>
    <definedName name="T22?unit?ГКАЛ.Ч">'[3]22'!$G$8:$G$31,'[3]22'!$I$8:$I$31,'[3]22'!$K$8:$K$31,'[3]22'!$E$8:$E$31</definedName>
    <definedName name="T22?unit?ТГКАЛ">'[3]22'!$H$8:$H$31,'[3]22'!$J$8:$J$31,'[3]22'!$L$8:$L$31,'[3]22'!$F$8:$F$31</definedName>
    <definedName name="T22_Protection">'[3]22'!$E$19:$L$23,'[3]22'!$E$25:$L$25,'[3]22'!$E$27:$L$31,'[3]22'!$E$17:$L$17</definedName>
    <definedName name="T23?axis?R?ВТОП">'[3]23'!$E$8:$P$30,'[3]23'!$E$36:$P$58</definedName>
    <definedName name="T23?axis?R?ВТОП?">'[3]23'!$C$8:$C$30,'[3]23'!$C$36:$C$58</definedName>
    <definedName name="T23?axis?R?ПЭ">'[3]23'!$E$8:$P$30,'[3]23'!$E$36:$P$58</definedName>
    <definedName name="T23?axis?R?ПЭ?">'[3]23'!$B$8:$B$30,'[3]23'!$B$36:$B$58</definedName>
    <definedName name="T23?axis?R?СЦТ">'[3]23'!$E$32:$P$34,'[3]23'!$E$60:$P$62</definedName>
    <definedName name="T23?axis?R?СЦТ?">'[3]23'!$A$60:$A$62,'[3]23'!$A$32:$A$34</definedName>
    <definedName name="T23?Data">'[3]23'!$E$37:$P$63,'[3]23'!$E$9:$P$35</definedName>
    <definedName name="T23?item_ext?ВСЕГО">'[3]23'!$A$55:$P$58,'[3]23'!$A$27:$P$30</definedName>
    <definedName name="T23?item_ext?ИТОГО">'[3]23'!$A$59:$P$59,'[3]23'!$A$31:$P$31</definedName>
    <definedName name="T23?item_ext?СЦТ">'[3]23'!$A$60:$P$62,'[3]23'!$A$32:$P$34</definedName>
    <definedName name="T23_Protection">'[3]23'!$A$60:$A$62,'[3]23'!$F$60:$J$62,'[3]23'!$O$60:$P$62,'[3]23'!$A$9:$A$25,P1_T23_Protection</definedName>
    <definedName name="T24_Protection">'[3]24'!$E$24:$H$37,'[3]24'!$B$35:$B$37,'[3]24'!$E$41:$H$42,'[3]24'!$J$8:$M$21,'[3]24'!$J$24:$M$37,'[3]24'!$J$41:$M$42,'[3]24'!$E$8:$H$21</definedName>
    <definedName name="T25_protection">P1_T25_protection,P2_T25_protection</definedName>
    <definedName name="T26?axis?R?ВРАС">'[3]26'!$C$34:$N$36,'[3]26'!$C$22:$N$24</definedName>
    <definedName name="T26?axis?R?ВРАС?">'[3]26'!$B$34:$B$36,'[3]26'!$B$22:$B$24</definedName>
    <definedName name="T26?L1">'[3]26'!$F$8:$N$8,'[3]26'!$C$8:$D$8</definedName>
    <definedName name="T26?L1.1">'[3]26'!$F$10:$N$10,'[3]26'!$C$10:$D$10</definedName>
    <definedName name="T26?L2">'[3]26'!$F$11:$N$11,'[3]26'!$C$11:$D$11</definedName>
    <definedName name="T26?L2.1">'[3]26'!$F$13:$N$13,'[3]26'!$C$13:$D$13</definedName>
    <definedName name="T26?L3">'[3]26'!$F$14:$N$14,'[3]26'!$C$14:$D$14</definedName>
    <definedName name="T26?L4">'[3]26'!$F$15:$N$15,'[3]26'!$C$15:$D$15</definedName>
    <definedName name="T26?L5">'[3]26'!$F$16:$N$16,'[3]26'!$C$16:$D$16</definedName>
    <definedName name="T26?L5.1">'[3]26'!$F$18:$N$18,'[3]26'!$C$18:$D$18</definedName>
    <definedName name="T26?L5.2">'[3]26'!$F$19:$N$19,'[3]26'!$C$19:$D$19</definedName>
    <definedName name="T26?L5.3">'[3]26'!$F$20:$N$20,'[3]26'!$C$20:$D$20</definedName>
    <definedName name="T26?L5.3.x">'[3]26'!$F$22:$N$24,'[3]26'!$C$22:$D$24</definedName>
    <definedName name="T26?L6">'[3]26'!$F$26:$N$26,'[3]26'!$C$26:$D$26</definedName>
    <definedName name="T26?L7">'[3]26'!$F$27:$N$27,'[3]26'!$C$27:$D$27</definedName>
    <definedName name="T26?L7.1">'[3]26'!$F$29:$N$29,'[3]26'!$C$29:$D$29</definedName>
    <definedName name="T26?L7.2">'[3]26'!$F$30:$N$30,'[3]26'!$C$30:$D$30</definedName>
    <definedName name="T26?L7.3">'[3]26'!$F$31:$N$31,'[3]26'!$C$31:$D$31</definedName>
    <definedName name="T26?L7.4">'[3]26'!$F$32:$N$32,'[3]26'!$C$32:$D$32</definedName>
    <definedName name="T26?L7.4.x">'[3]26'!$F$34:$N$36,'[3]26'!$C$34:$D$36</definedName>
    <definedName name="T26?L8">'[3]26'!$F$38:$N$38,'[3]26'!$C$38:$D$38</definedName>
    <definedName name="T26_Protection">'[3]26'!$K$34:$N$36,'[3]26'!$B$22:$B$24,P1_T26_Protection,P2_T26_Protection</definedName>
    <definedName name="T27?axis?R?ВРАС">'[3]27'!$C$34:$S$36,'[3]27'!$C$22:$S$24</definedName>
    <definedName name="T27?axis?R?ВРАС?">'[3]27'!$B$34:$B$36,'[3]27'!$B$22:$B$24</definedName>
    <definedName name="T27?L1.1">'[3]27'!$F$10:$S$10,'[3]27'!$C$10:$D$10</definedName>
    <definedName name="T27?L2.1">'[3]27'!$F$13:$S$13,'[3]27'!$C$13:$D$13</definedName>
    <definedName name="T27?L5.3">'[3]27'!$F$20:$S$20,'[3]27'!$C$20:$D$20</definedName>
    <definedName name="T27?L5.3.x">'[3]27'!$F$22:$S$24,'[3]27'!$C$22:$D$24</definedName>
    <definedName name="T27?L7">'[3]27'!$F$27:$S$27,'[3]27'!$C$27:$D$27</definedName>
    <definedName name="T27?L7.1">'[3]27'!$F$29:$S$29,'[3]27'!$C$29:$D$29</definedName>
    <definedName name="T27?L7.2">'[3]27'!$F$30:$S$30,'[3]27'!$C$30:$D$30</definedName>
    <definedName name="T27?L7.3">'[3]27'!$F$31:$S$31,'[3]27'!$C$31:$D$31</definedName>
    <definedName name="T27?L7.4">'[3]27'!$F$32:$S$32,'[3]27'!$C$32:$D$32</definedName>
    <definedName name="T27?L7.4.x">'[3]27'!$F$34:$S$36,'[3]27'!$C$34:$D$36</definedName>
    <definedName name="T27?L8">'[3]27'!$F$38:$S$38,'[3]27'!$C$38:$D$38</definedName>
    <definedName name="T27_Protect">'[6]27'!$E$12:$E$13,'[6]27'!$K$4:$AH$4,'[6]27'!$AK$12:$AK$13</definedName>
    <definedName name="T27_Protection">'[3]27'!$P$34:$S$36,'[3]27'!$B$22:$B$24,P1_T27_Protection,P2_T27_Protection,P3_T27_Protection</definedName>
    <definedName name="T28.3?unit?РУБ.ГКАЛ">P1_T28.3?unit?РУБ.ГКАЛ,P2_T28.3?unit?РУБ.ГКАЛ</definedName>
    <definedName name="T28?axis?R?ПЭ">P2_T28?axis?R?ПЭ,P3_T28?axis?R?ПЭ,P4_T28?axis?R?ПЭ,P5_T28?axis?R?ПЭ,P6_T28?axis?R?ПЭ</definedName>
    <definedName name="T28?axis?R?ПЭ?">P2_T28?axis?R?ПЭ?,P3_T28?axis?R?ПЭ?,P4_T28?axis?R?ПЭ?,P5_T28?axis?R?ПЭ?,P6_T28?axis?R?ПЭ?</definedName>
    <definedName name="T28?Data">'[3]28'!$D$190:$E$213,'[3]28'!$G$164:$H$187,'[3]28'!$D$164:$E$187,'[3]28'!$D$138:$I$161,'[3]28'!$D$8:$I$109,'[3]28'!$D$112:$I$135,P1_T28?Data</definedName>
    <definedName name="T28?item_ext?ВСЕГО">'[3]28'!$I$8:$I$292,'[3]28'!$F$8:$F$292</definedName>
    <definedName name="T28?item_ext?ТЭ">'[3]28'!$E$8:$E$292,'[3]28'!$H$8:$H$292</definedName>
    <definedName name="T28?item_ext?ЭЭ">'[3]28'!$D$8:$D$292,'[3]28'!$G$8:$G$292</definedName>
    <definedName name="T28?L1.1.x">'[3]28'!$D$16:$I$18,'[3]28'!$D$11:$I$13</definedName>
    <definedName name="T28?L10.1.x">'[3]28'!$D$250:$I$252,'[3]28'!$D$245:$I$247</definedName>
    <definedName name="T28?L11.1.x">'[3]28'!$D$276:$I$278,'[3]28'!$D$271:$I$273</definedName>
    <definedName name="T28?L2.1.x">'[3]28'!$D$42:$I$44,'[3]28'!$D$37:$I$39</definedName>
    <definedName name="T28?L3.1.x">'[3]28'!$D$68:$I$70,'[3]28'!$D$63:$I$65</definedName>
    <definedName name="T28?L4.1.x">'[3]28'!$D$94:$I$96,'[3]28'!$D$89:$I$91</definedName>
    <definedName name="T28?L5.1.x">'[3]28'!$D$120:$I$122,'[3]28'!$D$115:$I$117</definedName>
    <definedName name="T28?L6.1.x">'[3]28'!$D$146:$I$148,'[3]28'!$D$141:$I$143</definedName>
    <definedName name="T28?L7.1.x">'[3]28'!$D$172:$I$174,'[3]28'!$D$167:$I$169</definedName>
    <definedName name="T28?L8.1.x">'[3]28'!$D$198:$I$200,'[3]28'!$D$193:$I$195</definedName>
    <definedName name="T28?L9.1.x">'[3]28'!$D$224:$I$226,'[3]28'!$D$219:$I$221</definedName>
    <definedName name="T28?unit?ГКАЛЧ">'[3]28'!$H$164:$H$187,'[3]28'!$E$164:$E$187</definedName>
    <definedName name="T28?unit?МКВТЧ">'[3]28'!$G$190:$G$213,'[3]28'!$D$190:$D$213</definedName>
    <definedName name="T28?unit?РУБ.ГКАЛ">'[3]28'!$E$216:$E$239,'[3]28'!$E$268:$E$292,'[3]28'!$H$268:$H$292,'[3]28'!$H$216:$H$239</definedName>
    <definedName name="T28?unit?РУБ.ГКАЛЧ.МЕС">'[3]28'!$H$242:$H$265,'[3]28'!$E$242:$E$265</definedName>
    <definedName name="T28?unit?РУБ.ТКВТ.МЕС">'[3]28'!$G$242:$G$265,'[3]28'!$D$242:$D$265</definedName>
    <definedName name="T28?unit?РУБ.ТКВТЧ">'[3]28'!$G$216:$G$239,'[3]28'!$D$268:$D$292,'[3]28'!$G$268:$G$292,'[3]28'!$D$216:$D$239</definedName>
    <definedName name="T28?unit?ТГКАЛ">'[3]28'!$H$190:$H$213,'[3]28'!$E$190:$E$213</definedName>
    <definedName name="T28?unit?ТКВТ">'[3]28'!$G$164:$G$187,'[3]28'!$D$164:$D$187</definedName>
    <definedName name="T28?unit?ТРУБ">'[3]28'!$D$138:$I$161,'[3]28'!$D$8:$I$109</definedName>
    <definedName name="T28_Protection">P9_T28_Protection,P10_T28_Protection,P11_T28_Protection,P12_T28_Protection</definedName>
    <definedName name="T29?item_ext?1СТ">P1_T29?item_ext?1СТ</definedName>
    <definedName name="T29?item_ext?2СТ.М">P1_T29?item_ext?2СТ.М</definedName>
    <definedName name="T29?item_ext?2СТ.Э">P1_T29?item_ext?2СТ.Э</definedName>
    <definedName name="T29?L10">P1_T29?L10</definedName>
    <definedName name="T4_Protect">'[6]4'!$AA$24:$AD$28,'[6]4'!$G$11:$J$17,P1_T4_Protect,P2_T4_Protect</definedName>
    <definedName name="T6_Protect">'[6]6'!$B$28:$B$37,'[6]6'!$D$28:$H$37,'[6]6'!$J$28:$N$37,'[6]6'!$D$39:$H$41,'[6]6'!$J$39:$N$41,'[6]6'!$B$46:$B$55,P1_T6_Protect</definedName>
    <definedName name="T7?Data">#N/A</definedName>
    <definedName name="TP2.1_Protect">[6]P2.1!$F$28:$G$37,[6]P2.1!$F$40:$G$43,[6]P2.1!$F$7:$G$26</definedName>
    <definedName name="version">[8]Инструкция!$B$3</definedName>
    <definedName name="БазовыйПериод">[6]Заголовок!$B$15</definedName>
    <definedName name="в23ё">[0]!в23ё</definedName>
    <definedName name="вв">[0]!вв</definedName>
    <definedName name="второй">#REF!</definedName>
    <definedName name="ДиапазонЗащиты">#REF!,#REF!,#REF!,#REF!,[0]!P1_ДиапазонЗащиты,[0]!P2_ДиапазонЗащиты,[0]!P3_ДиапазонЗащиты,[0]!P4_ДиапазонЗащиты</definedName>
    <definedName name="й">[0]!й</definedName>
    <definedName name="йй">[0]!йй</definedName>
    <definedName name="ке">[0]!ке</definedName>
    <definedName name="Лист1?prefix?">"T1"</definedName>
    <definedName name="Лист10?prefix?">"T17.1"</definedName>
    <definedName name="Лист14?prefix?">"T107"</definedName>
    <definedName name="Лист19?prefix?">"T21.3"</definedName>
    <definedName name="Лист2?prefix?">"T2"</definedName>
    <definedName name="Лист21?prefix?">"T108"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мым">[0]!мым</definedName>
    <definedName name="_xlnm.Print_Area" localSheetId="0">Потери!$A$1:$H$43</definedName>
    <definedName name="первый">#REF!</definedName>
    <definedName name="ПериодРегулирования">[6]Заголовок!$B$14</definedName>
    <definedName name="Периоды_18_2">'[6]18.2'!#REF!</definedName>
    <definedName name="ПоследнийГод">[6]Заголовок!$B$16</definedName>
    <definedName name="прил1.2">[0]!прил1.2</definedName>
    <definedName name="Прилож3">[0]!Прилож3</definedName>
    <definedName name="Приложение8">[0]!Приложение8</definedName>
    <definedName name="р">[0]!р</definedName>
    <definedName name="с">[0]!с</definedName>
    <definedName name="сс">[0]!сс</definedName>
    <definedName name="сссс">[0]!сссс</definedName>
    <definedName name="ссы">[0]!ссы</definedName>
    <definedName name="ссы2">[0]!ссы2</definedName>
    <definedName name="тар">[0]!тар</definedName>
    <definedName name="ТАР2">[0]!ТАР2</definedName>
    <definedName name="Тариф3">[0]!Тариф3</definedName>
    <definedName name="третий">#REF!</definedName>
    <definedName name="у">[0]!у</definedName>
    <definedName name="ц">[0]!ц</definedName>
    <definedName name="ц.">[0]!ц.</definedName>
    <definedName name="цу">[0]!цу</definedName>
    <definedName name="четвертый">#REF!</definedName>
    <definedName name="ъ">[0]!ъ</definedName>
    <definedName name="ыв">[0]!ыв</definedName>
    <definedName name="ыыыы">[0]!ыыыы</definedName>
  </definedNames>
  <calcPr calcId="145621"/>
</workbook>
</file>

<file path=xl/calcChain.xml><?xml version="1.0" encoding="utf-8"?>
<calcChain xmlns="http://schemas.openxmlformats.org/spreadsheetml/2006/main">
  <c r="G49" i="1" l="1"/>
  <c r="G48" i="1"/>
  <c r="G47" i="1"/>
  <c r="F46" i="1"/>
  <c r="G46" i="1" s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H21" i="1"/>
  <c r="G21" i="1"/>
  <c r="F21" i="1"/>
  <c r="G20" i="1"/>
  <c r="G19" i="1"/>
  <c r="G18" i="1"/>
  <c r="H17" i="1"/>
  <c r="F17" i="1"/>
  <c r="G17" i="1" s="1"/>
  <c r="G16" i="1"/>
  <c r="G15" i="1"/>
  <c r="G14" i="1"/>
  <c r="H13" i="1"/>
  <c r="G13" i="1"/>
  <c r="F13" i="1"/>
  <c r="G12" i="1"/>
  <c r="G11" i="1"/>
  <c r="G10" i="1"/>
  <c r="H9" i="1"/>
  <c r="F9" i="1"/>
  <c r="G9" i="1" s="1"/>
  <c r="G8" i="1"/>
  <c r="G7" i="1"/>
  <c r="H6" i="1"/>
  <c r="F6" i="1"/>
  <c r="G6" i="1" s="1"/>
  <c r="H5" i="1"/>
  <c r="H50" i="1" s="1"/>
  <c r="G50" i="1" s="1"/>
  <c r="F5" i="1"/>
  <c r="F50" i="1" s="1"/>
  <c r="G5" i="1" l="1"/>
</calcChain>
</file>

<file path=xl/sharedStrings.xml><?xml version="1.0" encoding="utf-8"?>
<sst xmlns="http://schemas.openxmlformats.org/spreadsheetml/2006/main" count="122" uniqueCount="81">
  <si>
    <t>Реестр счетов-фактур на оплату потерь  ООО "КВЭП" за 2023 год.</t>
  </si>
  <si>
    <t>№ п/п</t>
  </si>
  <si>
    <t>месяц</t>
  </si>
  <si>
    <t>продавец</t>
  </si>
  <si>
    <t>дата сч-фактуры</t>
  </si>
  <si>
    <t>№ сч-фактуры</t>
  </si>
  <si>
    <t>кол-во, кВтч</t>
  </si>
  <si>
    <t>цена за ед., руб./кВтч</t>
  </si>
  <si>
    <t>стоимость, руб. без НДС</t>
  </si>
  <si>
    <t>если на упрощенке указывается с НДС</t>
  </si>
  <si>
    <t>январь</t>
  </si>
  <si>
    <t>ПАО "ТНС энерго Кубань"</t>
  </si>
  <si>
    <t>31.01.2023, 31.07.2023</t>
  </si>
  <si>
    <t>№1301/178/01, №1301/1451/18</t>
  </si>
  <si>
    <t>Новороссийский производственный участок ПАО "ТНС энерго Кубань"</t>
  </si>
  <si>
    <t>№1301/8/01</t>
  </si>
  <si>
    <t>филиал АО "НЭСК" "Краснодарэнергосбыт"</t>
  </si>
  <si>
    <t>№4483/12К/К</t>
  </si>
  <si>
    <t>Филиал АО "НЭСК" "Анапаэнергосбыт"</t>
  </si>
  <si>
    <t>№3274/03/К</t>
  </si>
  <si>
    <t>февраль</t>
  </si>
  <si>
    <t>28.02.2023, 31.07.2023</t>
  </si>
  <si>
    <t>№ 1301/722/01, №1301/1452/18</t>
  </si>
  <si>
    <t xml:space="preserve">№1301/721/01 </t>
  </si>
  <si>
    <t>№12256/12К/К</t>
  </si>
  <si>
    <t>№7757/03/К</t>
  </si>
  <si>
    <t>март</t>
  </si>
  <si>
    <t xml:space="preserve">ПАО "ТНС энерго Кубань" </t>
  </si>
  <si>
    <t>31.03.2023, 31.07.2023</t>
  </si>
  <si>
    <t>№1301/1041/01, №1301/1453/18</t>
  </si>
  <si>
    <t>№1301/953/01</t>
  </si>
  <si>
    <t>№20772/12К/К</t>
  </si>
  <si>
    <t>№7996/03/К</t>
  </si>
  <si>
    <t>апрель</t>
  </si>
  <si>
    <t>30.04.2023, 31.07.2023</t>
  </si>
  <si>
    <t>№1301/1272/01, №1301/1454/18</t>
  </si>
  <si>
    <t>№1301/1268/01</t>
  </si>
  <si>
    <t>№29740/12К/К</t>
  </si>
  <si>
    <t>№15576/03/К</t>
  </si>
  <si>
    <t>май</t>
  </si>
  <si>
    <t>31.05.2023, 31.07.2023</t>
  </si>
  <si>
    <t>№1301/1410/01, №1301/1455/18</t>
  </si>
  <si>
    <t>№1301/1409/01</t>
  </si>
  <si>
    <t>№32946/12К/К</t>
  </si>
  <si>
    <t>Филиал АО "НЭСК" Анапаэнергосбыт"</t>
  </si>
  <si>
    <t>№20442/03/К</t>
  </si>
  <si>
    <t>июнь</t>
  </si>
  <si>
    <t>№1301/1827/01</t>
  </si>
  <si>
    <t>№1301/1825/01</t>
  </si>
  <si>
    <t>№41627/12К/К</t>
  </si>
  <si>
    <t>№25076/03/К</t>
  </si>
  <si>
    <t>июль</t>
  </si>
  <si>
    <t>№1301/2104/01</t>
  </si>
  <si>
    <t>№1301/2349/01</t>
  </si>
  <si>
    <t>№58220/12К/К</t>
  </si>
  <si>
    <t>37.07.2023</t>
  </si>
  <si>
    <t>август</t>
  </si>
  <si>
    <t>№1301/2503/01</t>
  </si>
  <si>
    <t>№1301/2505/01</t>
  </si>
  <si>
    <t>№67019/12К/К</t>
  </si>
  <si>
    <t>№34858/03/К</t>
  </si>
  <si>
    <t>сентябрь</t>
  </si>
  <si>
    <t>№1301/2848/01</t>
  </si>
  <si>
    <t>№1301/2940/01</t>
  </si>
  <si>
    <t>№75984/12К/К</t>
  </si>
  <si>
    <t>октябрь</t>
  </si>
  <si>
    <t>№1301/3316/01</t>
  </si>
  <si>
    <t>ноябрь</t>
  </si>
  <si>
    <t>№1301/3657/01</t>
  </si>
  <si>
    <t>№1301/3659/01</t>
  </si>
  <si>
    <t>№93920/12К/К</t>
  </si>
  <si>
    <t>декабрь</t>
  </si>
  <si>
    <t>№1301/4135/01</t>
  </si>
  <si>
    <t>№1301/4134/01</t>
  </si>
  <si>
    <t>№102820/12К/К</t>
  </si>
  <si>
    <t>№53777/03/К</t>
  </si>
  <si>
    <t>ИТОГО за 2023 год</t>
  </si>
  <si>
    <t>Главный бухгалтер</t>
  </si>
  <si>
    <t>Терехова Т.А.</t>
  </si>
  <si>
    <t>Ведущий экономист</t>
  </si>
  <si>
    <t>Кривнева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</si>
</sst>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_-* #,##0.00000_р_._-;\-* #,##0.00000_р_._-;_-* &quot;-&quot;??_р_._-;_-@_-"/>
    <numFmt numFmtId="166" formatCode="#,##0.0000"/>
    <numFmt numFmtId="167" formatCode="&quot;$&quot;#,##0_);[Red]\(&quot;$&quot;#,##0\)"/>
    <numFmt numFmtId="168" formatCode="General_)"/>
    <numFmt numFmtId="169" formatCode="_-* #,##0_р_._-;\-* #,##0_р_._-;_-* &quot;-&quot;_р_._-;_-@_-"/>
  </numFmts>
  <fonts count="3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8"/>
      <name val="Arial"/>
      <family val="2"/>
    </font>
    <font>
      <b/>
      <sz val="11"/>
      <name val="Times New Roman"/>
      <family val="1"/>
      <charset val="204"/>
    </font>
    <font>
      <sz val="9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MS Sans Serif"/>
      <family val="2"/>
      <charset val="204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Times New Roman CYR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NTHarmonica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9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164" fontId="12" fillId="0" borderId="0" applyFont="0" applyFill="0" applyBorder="0" applyAlignment="0" applyProtection="0"/>
    <xf numFmtId="0" fontId="14" fillId="0" borderId="0"/>
    <xf numFmtId="167" fontId="19" fillId="0" borderId="0" applyFont="0" applyFill="0" applyBorder="0" applyAlignment="0" applyProtection="0"/>
    <xf numFmtId="49" fontId="20" fillId="0" borderId="0" applyBorder="0">
      <alignment vertical="top"/>
    </xf>
    <xf numFmtId="0" fontId="21" fillId="0" borderId="0"/>
    <xf numFmtId="0" fontId="22" fillId="0" borderId="0" applyNumberFormat="0">
      <alignment horizontal="left"/>
    </xf>
    <xf numFmtId="4" fontId="14" fillId="3" borderId="21" applyNumberFormat="0" applyProtection="0">
      <alignment horizontal="left" vertical="center" indent="1"/>
    </xf>
    <xf numFmtId="0" fontId="14" fillId="4" borderId="21" applyNumberFormat="0" applyProtection="0">
      <alignment horizontal="left" vertical="center" indent="1"/>
    </xf>
    <xf numFmtId="0" fontId="14" fillId="5" borderId="21" applyNumberFormat="0" applyProtection="0">
      <alignment horizontal="left" vertical="center" indent="1"/>
    </xf>
    <xf numFmtId="168" fontId="23" fillId="0" borderId="22">
      <protection locked="0"/>
    </xf>
    <xf numFmtId="0" fontId="24" fillId="0" borderId="0" applyBorder="0">
      <alignment horizontal="center" vertical="center" wrapText="1"/>
    </xf>
    <xf numFmtId="0" fontId="25" fillId="0" borderId="4" applyBorder="0">
      <alignment horizontal="center" vertical="center" wrapText="1"/>
    </xf>
    <xf numFmtId="168" fontId="26" fillId="6" borderId="22"/>
    <xf numFmtId="4" fontId="20" fillId="7" borderId="12" applyBorder="0">
      <alignment horizontal="right"/>
    </xf>
    <xf numFmtId="0" fontId="27" fillId="8" borderId="0" applyFill="0">
      <alignment wrapText="1"/>
    </xf>
    <xf numFmtId="0" fontId="28" fillId="0" borderId="0">
      <alignment horizontal="center" vertical="top" wrapText="1"/>
    </xf>
    <xf numFmtId="0" fontId="29" fillId="0" borderId="0">
      <alignment horizontal="center" vertical="center" wrapText="1"/>
    </xf>
    <xf numFmtId="0" fontId="30" fillId="0" borderId="0"/>
    <xf numFmtId="0" fontId="31" fillId="0" borderId="0"/>
    <xf numFmtId="49" fontId="20" fillId="0" borderId="0" applyBorder="0">
      <alignment vertical="top"/>
    </xf>
    <xf numFmtId="0" fontId="1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4" fillId="0" borderId="0"/>
    <xf numFmtId="49" fontId="27" fillId="0" borderId="0">
      <alignment horizontal="center"/>
    </xf>
    <xf numFmtId="169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" fontId="20" fillId="8" borderId="0" applyFont="0" applyBorder="0">
      <alignment horizontal="right"/>
    </xf>
    <xf numFmtId="4" fontId="20" fillId="8" borderId="0" applyBorder="0">
      <alignment horizontal="right"/>
    </xf>
    <xf numFmtId="4" fontId="20" fillId="8" borderId="0" applyBorder="0">
      <alignment horizontal="right"/>
    </xf>
    <xf numFmtId="4" fontId="20" fillId="8" borderId="23" applyBorder="0">
      <alignment horizontal="right"/>
    </xf>
    <xf numFmtId="4" fontId="20" fillId="9" borderId="24" applyBorder="0">
      <alignment horizontal="right"/>
    </xf>
  </cellStyleXfs>
  <cellXfs count="8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 wrapText="1"/>
    </xf>
    <xf numFmtId="14" fontId="8" fillId="0" borderId="6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3" fontId="8" fillId="0" borderId="6" xfId="0" applyNumberFormat="1" applyFont="1" applyFill="1" applyBorder="1" applyAlignment="1">
      <alignment horizontal="center" vertical="center" wrapText="1"/>
    </xf>
    <xf numFmtId="2" fontId="8" fillId="0" borderId="7" xfId="0" applyNumberFormat="1" applyFont="1" applyFill="1" applyBorder="1" applyAlignment="1">
      <alignment horizontal="center" vertical="center"/>
    </xf>
    <xf numFmtId="4" fontId="8" fillId="0" borderId="8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 wrapText="1"/>
    </xf>
    <xf numFmtId="14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3" fontId="8" fillId="0" borderId="7" xfId="0" applyNumberFormat="1" applyFont="1" applyFill="1" applyBorder="1" applyAlignment="1">
      <alignment horizontal="center" vertical="center" wrapText="1"/>
    </xf>
    <xf numFmtId="2" fontId="9" fillId="0" borderId="7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4" fontId="8" fillId="0" borderId="12" xfId="0" applyNumberFormat="1" applyFont="1" applyFill="1" applyBorder="1" applyAlignment="1">
      <alignment horizontal="center" vertical="center" wrapText="1"/>
    </xf>
    <xf numFmtId="4" fontId="8" fillId="0" borderId="13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3" fontId="8" fillId="0" borderId="12" xfId="0" applyNumberFormat="1" applyFont="1" applyFill="1" applyBorder="1" applyAlignment="1">
      <alignment horizontal="center" vertical="center" wrapText="1"/>
    </xf>
    <xf numFmtId="0" fontId="8" fillId="0" borderId="12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left" vertical="center" wrapText="1"/>
    </xf>
    <xf numFmtId="14" fontId="8" fillId="0" borderId="15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 wrapText="1"/>
    </xf>
    <xf numFmtId="14" fontId="11" fillId="2" borderId="12" xfId="0" applyNumberFormat="1" applyFont="1" applyFill="1" applyBorder="1" applyAlignment="1">
      <alignment horizontal="center" vertical="center" wrapText="1"/>
    </xf>
    <xf numFmtId="0" fontId="11" fillId="0" borderId="12" xfId="0" applyNumberFormat="1" applyFont="1" applyFill="1" applyBorder="1" applyAlignment="1">
      <alignment horizontal="center" vertical="center" wrapText="1"/>
    </xf>
    <xf numFmtId="3" fontId="11" fillId="2" borderId="12" xfId="0" applyNumberFormat="1" applyFont="1" applyFill="1" applyBorder="1" applyAlignment="1">
      <alignment horizontal="center" vertical="center" wrapText="1"/>
    </xf>
    <xf numFmtId="2" fontId="6" fillId="2" borderId="7" xfId="0" applyNumberFormat="1" applyFont="1" applyFill="1" applyBorder="1" applyAlignment="1">
      <alignment horizontal="center" vertical="center"/>
    </xf>
    <xf numFmtId="4" fontId="11" fillId="2" borderId="13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14" fontId="8" fillId="2" borderId="7" xfId="0" applyNumberFormat="1" applyFont="1" applyFill="1" applyBorder="1" applyAlignment="1">
      <alignment horizontal="center" vertical="center" wrapText="1"/>
    </xf>
    <xf numFmtId="3" fontId="8" fillId="2" borderId="12" xfId="0" applyNumberFormat="1" applyFont="1" applyFill="1" applyBorder="1" applyAlignment="1">
      <alignment horizontal="center" vertical="center" wrapText="1"/>
    </xf>
    <xf numFmtId="2" fontId="9" fillId="2" borderId="7" xfId="0" applyNumberFormat="1" applyFont="1" applyFill="1" applyBorder="1" applyAlignment="1">
      <alignment horizontal="center" vertical="center"/>
    </xf>
    <xf numFmtId="4" fontId="8" fillId="2" borderId="13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14" fontId="8" fillId="2" borderId="12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8" fillId="2" borderId="1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165" fontId="13" fillId="0" borderId="0" xfId="1" applyNumberFormat="1" applyFont="1" applyAlignment="1">
      <alignment vertical="center"/>
    </xf>
    <xf numFmtId="0" fontId="8" fillId="0" borderId="7" xfId="0" applyNumberFormat="1" applyFont="1" applyBorder="1" applyAlignment="1">
      <alignment horizontal="center" vertical="center" wrapText="1"/>
    </xf>
    <xf numFmtId="4" fontId="9" fillId="0" borderId="0" xfId="0" applyNumberFormat="1" applyFont="1" applyAlignment="1">
      <alignment vertical="center"/>
    </xf>
    <xf numFmtId="0" fontId="8" fillId="2" borderId="7" xfId="0" applyFont="1" applyFill="1" applyBorder="1" applyAlignment="1">
      <alignment horizontal="left" vertical="center" wrapText="1"/>
    </xf>
    <xf numFmtId="4" fontId="8" fillId="2" borderId="13" xfId="2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3" fontId="8" fillId="2" borderId="15" xfId="0" applyNumberFormat="1" applyFont="1" applyFill="1" applyBorder="1" applyAlignment="1">
      <alignment horizontal="center" vertical="center" wrapText="1"/>
    </xf>
    <xf numFmtId="4" fontId="8" fillId="2" borderId="16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Alignment="1">
      <alignment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" fontId="16" fillId="0" borderId="20" xfId="2" applyNumberFormat="1" applyFont="1" applyBorder="1" applyAlignment="1">
      <alignment horizontal="right" vertical="top" wrapText="1"/>
    </xf>
    <xf numFmtId="3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4" fontId="3" fillId="0" borderId="0" xfId="0" applyNumberFormat="1" applyFont="1"/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3" fillId="0" borderId="0" xfId="0" applyFont="1" applyBorder="1"/>
  </cellXfs>
  <cellStyles count="45">
    <cellStyle name="Currency [0]" xfId="3"/>
    <cellStyle name="Normal_Form2.1" xfId="4"/>
    <cellStyle name="Normal1" xfId="5"/>
    <cellStyle name="Price_Body" xfId="6"/>
    <cellStyle name="SAPBEXchaText" xfId="7"/>
    <cellStyle name="SAPBEXHLevel2" xfId="8"/>
    <cellStyle name="SAPBEXHLevel3" xfId="9"/>
    <cellStyle name="Беззащитный" xfId="10"/>
    <cellStyle name="Заголовок" xfId="11"/>
    <cellStyle name="ЗаголовокСтолбца" xfId="12"/>
    <cellStyle name="Защитный" xfId="13"/>
    <cellStyle name="Значение" xfId="14"/>
    <cellStyle name="Мои наименования показателей" xfId="15"/>
    <cellStyle name="Мой заголовок" xfId="16"/>
    <cellStyle name="Мой заголовок листа" xfId="17"/>
    <cellStyle name="Обычный" xfId="0" builtinId="0"/>
    <cellStyle name="Обычный 13" xfId="18"/>
    <cellStyle name="Обычный 18" xfId="19"/>
    <cellStyle name="Обычный 2" xfId="20"/>
    <cellStyle name="Обычный 2 2" xfId="21"/>
    <cellStyle name="Обычный 2 3" xfId="22"/>
    <cellStyle name="Обычный 2_наш последний RAB (28.09.10)" xfId="23"/>
    <cellStyle name="Обычный 3" xfId="24"/>
    <cellStyle name="Обычный 3 2" xfId="25"/>
    <cellStyle name="Обычный 3 2 2" xfId="26"/>
    <cellStyle name="Обычный 4" xfId="27"/>
    <cellStyle name="Обычный 5" xfId="28"/>
    <cellStyle name="Обычный 6" xfId="29"/>
    <cellStyle name="Обычный 6 2" xfId="30"/>
    <cellStyle name="Обычный 7" xfId="31"/>
    <cellStyle name="Обычный_Потери" xfId="2"/>
    <cellStyle name="Процентный 2" xfId="32"/>
    <cellStyle name="Процентный 5" xfId="33"/>
    <cellStyle name="Стиль 1" xfId="34"/>
    <cellStyle name="Текстовый" xfId="35"/>
    <cellStyle name="Тысячи [0]_3Com" xfId="36"/>
    <cellStyle name="Тысячи_3Com" xfId="37"/>
    <cellStyle name="Финансовый" xfId="1" builtinId="3"/>
    <cellStyle name="Финансовый 2" xfId="38"/>
    <cellStyle name="Финансовый 3" xfId="39"/>
    <cellStyle name="Формула" xfId="40"/>
    <cellStyle name="Формула 2" xfId="41"/>
    <cellStyle name="Формула_GRES.2007.5" xfId="42"/>
    <cellStyle name="ФормулаВБ" xfId="43"/>
    <cellStyle name="ФормулаНаКонтроль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4;&#1086;&#1080;%20&#1076;&#1086;&#1082;-&#1090;&#1099;%20&#1076;&#1080;&#1089;&#1082;%20D\&#1052;&#1086;&#1080;%20&#1076;&#1086;&#1082;&#1091;&#1084;&#1077;&#1085;&#1090;&#1099;\&#1043;&#1086;&#1088;&#1102;&#1085;&#1086;&#1074;&#1072;\&#1055;&#1056;&#1054;&#1042;&#1045;&#1056;&#1050;&#1048;\&#1058;&#1053;&#1055;&#1047;%20%20&#1087;&#1088;&#1086;&#1074;&#1077;&#1088;&#1082;&#1072;\&#1058;&#1069;&#1062;%20&#1050;&#1091;&#1095;&#1091;&#1085;&#1086;&#1074;&#1072;\&#1060;&#1054;&#1058;%20&#1058;&#1069;&#1062;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AZA\BIZNES\2001\FINICH\B-PL\NBPL\_F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43;&#1086;&#1088;&#1102;&#1085;&#1086;&#1074;&#1072;\&#1056;&#1040;&#1057;&#1063;&#1045;&#1058;%20&#1058;&#1040;&#1056;&#1048;&#1060;&#1054;&#1042;\&#1058;&#1059;&#1040;&#1055;&#1057;&#1048;&#1053;&#1057;&#1050;&#1048;&#1049;%20&#1069;&#1050;&#1057;&#1055;&#1054;&#1056;&#1058;&#1053;&#1067;&#1049;%20&#1058;&#1045;&#1056;&#1052;&#1048;&#1053;&#1040;&#1051;\&#1058;&#1040;&#1056;&#1048;&#1060;%20&#1058;&#1069;&#1058;%202008\&#1090;&#1072;&#1073;&#1083;&#1080;&#1094;&#1072;%20%20&#1060;&#1054;&#1058;%20&#1058;&#1069;&#105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AZA\BIZNES\2001\FINICH\&#1050;&#1085;&#1080;&#1075;&#1072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&#1052;&#1086;&#1080;%20&#1076;&#1086;&#1082;&#1091;&#1084;&#1077;&#1085;&#1090;&#1099;\&#1043;&#1086;&#1088;&#1102;&#1085;&#1086;&#1074;&#1072;\&#1056;&#1040;&#1057;&#1063;&#1045;&#1058;%20&#1058;&#1040;&#1056;&#1048;&#1060;&#1054;&#1042;\&#1040;&#1069;&#1056;&#1054;&#1055;&#1054;&#1056;&#1058;%20&#1057;&#1054;&#1063;&#1048;\&#1052;&#1040;&#1057;%202014\&#1048;&#1055;%20&#1052;&#1080;&#1083;&#1072;&#1085;&#1086;&#1074;&#1080;&#1095;%20&#1076;&#1072;&#1085;&#1085;&#1099;&#1077;%20&#1087;&#1088;&#1077;&#1076;&#1087;&#1088;&#1080;&#1103;&#1090;&#1080;&#1103;\KOTEL.CALC.NVV.NET.3.23(v3.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4;&#1086;&#1080;%20&#1076;&#1086;&#1082;-&#1090;&#1099;%20&#1076;&#1080;&#1089;&#1082;%20D\&#1052;&#1086;&#1080;%20&#1076;&#1086;&#1082;&#1091;&#1084;&#1077;&#1085;&#1090;&#1099;\&#1043;&#1086;&#1088;&#1102;&#1085;&#1086;&#1074;&#1072;\&#1056;&#1040;&#1057;&#1063;&#1045;&#1058;%20&#1058;&#1040;&#1056;&#1048;&#1060;&#1054;&#1042;\&#1070;&#1043;&#1069;&#1053;&#1045;&#1056;&#1043;&#1054;&#1069;&#1050;&#1057;&#1055;&#1045;&#1056;&#1058;\&#1070;&#1075;&#1101;&#1085;&#1077;&#1088;&#1075;&#1086;&#1101;&#1082;&#1089;&#1087;&#1077;&#1088;&#1090;%202011\&#1058;&#1072;&#1088;&#1080;&#1092;%20&#1045;&#1048;&#1040;&#1057;\&#1045;&#1048;&#1040;&#1057;%20&#1050;&#1088;&#1072;&#1089;&#1085;&#1086;&#1076;&#1072;&#1088;&#1101;&#1082;&#1086;&#1085;&#1077;&#1092;&#1090;&#11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4;&#1086;&#1080;%20&#1076;&#1086;&#1082;-&#1090;&#1099;%20&#1076;&#1080;&#1089;&#1082;%20D\&#1052;&#1086;&#1080;%20&#1076;&#1086;&#1082;&#1091;&#1084;&#1077;&#1085;&#1090;&#1099;\&#1043;&#1086;&#1088;&#1102;&#1085;&#1086;&#1074;&#1072;\&#1056;&#1040;&#1057;&#1063;&#1045;&#1058;%20&#1058;&#1040;&#1056;&#1048;&#1060;&#1054;&#1042;\&#1070;&#1043;&#1069;&#1053;&#1045;&#1056;&#1043;&#1054;&#1069;&#1050;&#1057;&#1055;&#1045;&#1056;&#1058;\&#1070;&#1075;&#1101;&#1085;&#1077;&#1088;&#1075;&#1086;&#1101;&#1082;&#1089;&#1087;&#1077;&#1088;&#1090;%202011\&#1058;&#1072;&#1088;&#1080;&#1092;%20&#1045;&#1048;&#1040;&#1057;\&#1042;&#1058;%20&#1056;&#1045;&#1057;&#1059;&#1056;&#1057;%20&#1055;&#1088;&#1080;&#1083;&#1086;&#1078;&#1077;&#1085;&#1080;&#1103;%20&#1082;%20&#1045;&#1048;&#1040;&#105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chaelsrv\disk%20t\Documents%20and%20Settings\Gorunova.REKDEPNEW\&#1052;&#1086;&#1080;%20&#1076;&#1086;&#1082;&#1091;&#1084;&#1077;&#1085;&#1090;&#1099;\&#1043;&#1086;&#1088;&#1102;&#1085;&#1086;&#1074;&#1072;\&#1056;&#1040;&#1057;&#1063;&#1045;&#1058;%20&#1058;&#1040;&#1056;&#1048;&#1060;&#1054;&#1042;\&#1069;&#1053;&#1045;&#1056;&#1043;&#1054;&#1057;&#1045;&#1056;&#1042;&#1048;&#1057;\&#1056;&#1040;&#1057;&#1063;&#1045;&#1058;%20&#1069;&#1053;&#1045;&#1056;&#1043;&#1054;&#1057;&#1045;&#1056;&#1042;&#1048;&#1057;%202008\&#1058;&#1040;&#1056;&#1048;&#1060;%20&#1045;&#1048;&#1040;&#1057;%20&#1069;&#1085;&#1077;&#1088;&#1075;&#1086;&#1089;&#1077;&#1088;&#1074;&#1080;&#1089;\&#1041;&#1088;&#1080;&#1089;-&#1041;&#1086;&#1089;&#1092;&#1086;&#1088;%20&#1045;&#1048;&#1040;&#105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chaelsrv\disk%20t\Documents%20and%20Settings\Gorunova.REKDEPNEW\&#1052;&#1086;&#1080;%20&#1076;&#1086;&#1082;&#1091;&#1084;&#1077;&#1085;&#1090;&#1099;\&#1043;&#1086;&#1088;&#1102;&#1085;&#1086;&#1074;&#1072;\&#1056;&#1040;&#1057;&#1063;&#1045;&#1058;%20&#1058;&#1040;&#1056;&#1048;&#1060;&#1054;&#1042;\&#1069;&#1053;&#1045;&#1056;&#1043;&#1054;&#1057;&#1045;&#1056;&#1042;&#1048;&#1057;\&#1056;&#1040;&#1057;&#1063;&#1045;&#1058;%20&#1069;&#1053;&#1045;&#1056;&#1043;&#1054;&#1057;&#1045;&#1056;&#1042;&#1048;&#1057;%202008\&#1058;&#1040;&#1056;&#1048;&#1060;%20&#1045;&#1048;&#1040;&#1057;%20&#1069;&#1085;&#1077;&#1088;&#1075;&#1086;&#1089;&#1077;&#1088;&#1074;&#1080;&#1089;\&#1055;&#1088;&#1080;&#1083;&#1086;&#1078;&#1077;&#1085;&#1080;&#1103;%20&#1082;%20&#1045;&#1048;&#1040;&#1057;%20&#1069;&#1085;&#1077;&#1088;&#1075;&#108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&#1052;&#1086;&#1080;%20&#1076;&#1086;&#1082;&#1091;&#1084;&#1077;&#1085;&#1090;&#1099;\&#1043;&#1086;&#1088;&#1102;&#1085;&#1086;&#1074;&#1072;\&#1056;&#1040;&#1057;&#1063;&#1045;&#1058;%20&#1058;&#1040;&#1056;&#1048;&#1060;&#1054;&#1042;\&#1052;&#1040;&#1049;&#1050;&#1054;&#1055;&#1057;&#1050;&#1040;&#1071;%20&#1058;&#1069;&#1062;\&#1052;&#1040;&#1049;&#1050;&#1054;&#1055;&#1057;&#1050;&#1040;&#1071;%20&#1058;&#1069;&#1062;%202015\ENERGY.KTL.LT.CALC.NVV.NE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2;&#1069;&#1055;\&#1052;&#1054;&#1048;%20&#1044;&#1054;&#1050;&#1059;&#1052;&#1045;&#1053;&#1058;&#1067;%20&#1050;&#1042;&#1069;&#1055;\&#1089;&#1095;&#1077;&#1090;&#1072;%20&#1092;&#1072;&#1082;&#1090;&#1091;&#1088;&#1099;\2023\&#1055;&#1056;&#1045;&#1044;&#1045;&#1051;&#1067;%20&#1087;&#1077;&#1088;&#1077;&#1076;&#1072;&#1095;&#1072;%202015\PEREDACHA.2014(v1.0.2)%2014.03.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2006г. ступень 10,3"/>
      <sheetName val="план 2006г.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Лист1 (2)"/>
      <sheetName val="Ком потери"/>
      <sheetName val="InputTI"/>
      <sheetName val="_FES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2001"/>
      <sheetName val="списки"/>
      <sheetName val="Позиция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map_nat"/>
      <sheetName val="map_RPG"/>
      <sheetName val="Profit &amp; Loss Total"/>
      <sheetName val="SMetstrait"/>
      <sheetName val="Контроль"/>
      <sheetName val="Отопление"/>
      <sheetName val="постоянные затраты"/>
      <sheetName val="2.Ê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оды на оплату труда  16 Май"/>
      <sheetName val="тариф и ср.ступень"/>
      <sheetName val="норматив числ ППП"/>
      <sheetName val="норматив числ руковод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Титульный"/>
      <sheetName val="tech"/>
      <sheetName val="TEHSHEET"/>
      <sheetName val="НВВ Затраты+"/>
      <sheetName val="modNVVZPlus"/>
      <sheetName val="Расчёт расходов долгосрочный"/>
      <sheetName val="modLongterm"/>
      <sheetName val="Расчёт расходов RAB"/>
      <sheetName val="modRAB"/>
      <sheetName val="Расчёт НВВ по RAB"/>
      <sheetName val="modNVVRAB"/>
      <sheetName val="Расшифровка расходов"/>
      <sheetName val="Свод"/>
      <sheetName val="П1.16"/>
      <sheetName val="П1.17"/>
      <sheetName val="П1.17.1"/>
      <sheetName val="Р.2.1"/>
      <sheetName val="Р.2.2"/>
      <sheetName val="НВВ по уровням"/>
      <sheetName val="Проверка"/>
      <sheetName val="modUpdateStatus"/>
      <sheetName val="modUpdTemplMain"/>
      <sheetName val="modProv"/>
      <sheetName val="REESTR_ORG"/>
      <sheetName val="REESTR"/>
      <sheetName val="modSheetTitle"/>
      <sheetName val="modfrmMethod"/>
      <sheetName val="modApplyMethods"/>
      <sheetName val="modSheetCostsDetails"/>
    </sheetNames>
    <sheetDataSet>
      <sheetData sheetId="0" refreshError="1"/>
      <sheetData sheetId="1" refreshError="1"/>
      <sheetData sheetId="2" refreshError="1"/>
      <sheetData sheetId="3">
        <row r="5">
          <cell r="M5">
            <v>2011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ЭСО"/>
      <sheetName val="сбыт"/>
      <sheetName val="Ген. не уч. ОРЭМ"/>
      <sheetName val="сети"/>
      <sheetName val="шаблон для R3"/>
      <sheetName val="перекрестка"/>
      <sheetName val="16"/>
      <sheetName val="18.2"/>
      <sheetName val="4"/>
      <sheetName val="6"/>
      <sheetName val="15"/>
      <sheetName val="17.1"/>
      <sheetName val="2.3"/>
      <sheetName val="21.3"/>
      <sheetName val="Форма 20 (1)"/>
      <sheetName val="Форма 20 (2)"/>
      <sheetName val="Форма 20 (3)"/>
      <sheetName val="Форма 20 (4)"/>
      <sheetName val="Форма 20 (5)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_x0018_O_x0000__x0000__x0000_"/>
      <sheetName val=""/>
      <sheetName val="Электроэн 4кв"/>
      <sheetName val="Вода 4кв"/>
      <sheetName val="Тепло 4кв"/>
      <sheetName val="ДПН внутр"/>
      <sheetName val="ДПН АРМ"/>
      <sheetName val="Control"/>
      <sheetName val="Приток"/>
      <sheetName val="Отток"/>
      <sheetName val="Списки"/>
      <sheetName val="FST5"/>
      <sheetName val="35998"/>
      <sheetName val="44"/>
      <sheetName val="92"/>
      <sheetName val="94"/>
      <sheetName val="97"/>
      <sheetName val="Отчет"/>
      <sheetName val="Титульный"/>
      <sheetName val="TSheet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"/>
      <sheetName val="5"/>
      <sheetName val="P2.2"/>
      <sheetName val="Расчёт"/>
      <sheetName val="14б ДПН отчет"/>
      <sheetName val="16а Сводный анализ"/>
      <sheetName val="НЕДЕЛИ"/>
      <sheetName val="реализация⼘6㮧疽М"/>
      <sheetName val="TEHSHEET"/>
      <sheetName val="_x0018_O"/>
      <sheetName val="_x0018_O_x0000_"/>
      <sheetName val="Топливо2009"/>
      <sheetName val="2009"/>
      <sheetName val="_x0018_O?"/>
      <sheetName val="Таб1.1"/>
      <sheetName val="ПС 110 кВ №13 А"/>
      <sheetName val="17"/>
      <sheetName val="Ф-1 (для АО-энерго)"/>
      <sheetName val="Ф-2 (для АО-энерго)"/>
      <sheetName val="свод"/>
      <sheetName val="Гр5(о)"/>
      <sheetName val="_x005f_x0018_O_x005f_x0000__x005f_x0000__x005f_x0000_"/>
      <sheetName val="Расчёт НВВ по RAB"/>
      <sheetName val="Лист4"/>
      <sheetName val="СВОД БДДС"/>
      <sheetName val="ПЭ"/>
      <sheetName val="СЭ"/>
      <sheetName val="ЧЭ"/>
      <sheetName val="ИА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  <row r="18">
          <cell r="A18" t="str">
            <v>Котельная - 1</v>
          </cell>
        </row>
      </sheetData>
      <sheetData sheetId="3" refreshError="1"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e">
            <v>#NAME?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</sheetData>
      <sheetData sheetId="5" refreshError="1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</row>
        <row r="23"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7" refreshError="1"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B12" t="str">
            <v>ТЭС-2</v>
          </cell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A16" t="str">
            <v>Котельная - 1</v>
          </cell>
          <cell r="B16" t="str">
            <v>ГЭС-1</v>
          </cell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B17" t="str">
            <v>ГЭС-2</v>
          </cell>
          <cell r="C17">
            <v>0</v>
          </cell>
          <cell r="F17">
            <v>0</v>
          </cell>
          <cell r="I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D30">
            <v>0</v>
          </cell>
          <cell r="F30">
            <v>0</v>
          </cell>
          <cell r="I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F37">
            <v>0</v>
          </cell>
          <cell r="I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F42">
            <v>0</v>
          </cell>
          <cell r="I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F43">
            <v>0</v>
          </cell>
          <cell r="I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  <cell r="F44">
            <v>0</v>
          </cell>
          <cell r="I44">
            <v>0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B49" t="str">
            <v>Котельная - 2</v>
          </cell>
          <cell r="C49" t="str">
            <v>Добавить строки</v>
          </cell>
          <cell r="F49">
            <v>0</v>
          </cell>
          <cell r="I49">
            <v>0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F50">
            <v>0</v>
          </cell>
          <cell r="I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</sheetData>
      <sheetData sheetId="8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F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  <row r="37">
          <cell r="F37" t="str">
            <v>-</v>
          </cell>
          <cell r="G37">
            <v>0</v>
          </cell>
          <cell r="J37">
            <v>0</v>
          </cell>
          <cell r="L37" t="str">
            <v>-</v>
          </cell>
          <cell r="M37">
            <v>0</v>
          </cell>
        </row>
      </sheetData>
      <sheetData sheetId="9" refreshError="1"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I17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I37">
            <v>0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I42">
            <v>0</v>
          </cell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 t="str">
            <v>ТЭС-1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 t="str">
            <v>ТЭС-2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B18" t="str">
            <v>Котельная - 1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E37">
            <v>0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</row>
        <row r="41">
          <cell r="E41">
            <v>0</v>
          </cell>
        </row>
        <row r="42">
          <cell r="B42" t="str">
            <v>ГЭС-1</v>
          </cell>
          <cell r="E42">
            <v>0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E43">
            <v>0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E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B50" t="str">
            <v>Котельная - 2</v>
          </cell>
          <cell r="E50">
            <v>0</v>
          </cell>
          <cell r="F50">
            <v>0</v>
          </cell>
          <cell r="I50">
            <v>0</v>
          </cell>
        </row>
        <row r="51">
          <cell r="E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 t="str">
            <v>Всего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9">
          <cell r="E59">
            <v>0</v>
          </cell>
          <cell r="F59">
            <v>0</v>
          </cell>
          <cell r="G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E62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2">
          <cell r="F12">
            <v>0</v>
          </cell>
          <cell r="G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1">
          <cell r="F21">
            <v>0</v>
          </cell>
          <cell r="L21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G29">
            <v>0</v>
          </cell>
          <cell r="I29">
            <v>0</v>
          </cell>
          <cell r="J29">
            <v>0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  <cell r="I30">
            <v>0</v>
          </cell>
        </row>
        <row r="31"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F32">
            <v>0</v>
          </cell>
          <cell r="L32" t="e">
            <v>#NAME?</v>
          </cell>
          <cell r="M32" t="e">
            <v>#NAME?</v>
          </cell>
        </row>
        <row r="33">
          <cell r="F33">
            <v>0</v>
          </cell>
          <cell r="L33">
            <v>0</v>
          </cell>
          <cell r="M33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/>
      <sheetData sheetId="257"/>
      <sheetData sheetId="258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/>
      <sheetData sheetId="270"/>
      <sheetData sheetId="271" refreshError="1"/>
      <sheetData sheetId="272"/>
      <sheetData sheetId="273"/>
      <sheetData sheetId="274"/>
      <sheetData sheetId="275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/>
      <sheetData sheetId="1"/>
      <sheetData sheetId="2">
        <row r="13">
          <cell r="E13" t="str">
            <v>Введите название региона</v>
          </cell>
        </row>
        <row r="21">
          <cell r="D21" t="str">
            <v>ЗАО "КНПЗ-Краснодарэконефть"</v>
          </cell>
        </row>
        <row r="27">
          <cell r="F27" t="str">
            <v>Предложение регионального регулятора</v>
          </cell>
        </row>
      </sheetData>
      <sheetData sheetId="3"/>
      <sheetData sheetId="4"/>
      <sheetData sheetId="5">
        <row r="18">
          <cell r="H18">
            <v>5.4</v>
          </cell>
        </row>
        <row r="20">
          <cell r="F20">
            <v>49.1</v>
          </cell>
          <cell r="K20">
            <v>98.61</v>
          </cell>
          <cell r="U20">
            <v>104.58</v>
          </cell>
          <cell r="Z20">
            <v>104.7</v>
          </cell>
        </row>
        <row r="23">
          <cell r="F23">
            <v>0.08</v>
          </cell>
          <cell r="H23">
            <v>1.45</v>
          </cell>
          <cell r="K23">
            <v>0.13</v>
          </cell>
          <cell r="U23">
            <v>0.13</v>
          </cell>
          <cell r="Z23">
            <v>0.17</v>
          </cell>
        </row>
        <row r="25">
          <cell r="F25">
            <v>13.17</v>
          </cell>
          <cell r="K25">
            <v>31.74</v>
          </cell>
          <cell r="U25">
            <v>34.4</v>
          </cell>
          <cell r="Z25">
            <v>35.67</v>
          </cell>
        </row>
        <row r="27">
          <cell r="F27">
            <v>13.17</v>
          </cell>
          <cell r="H27">
            <v>3.95</v>
          </cell>
        </row>
        <row r="29">
          <cell r="F29">
            <v>33.5</v>
          </cell>
          <cell r="K29">
            <v>66.010000000000005</v>
          </cell>
          <cell r="U29">
            <v>68.81</v>
          </cell>
          <cell r="Z29">
            <v>67.55</v>
          </cell>
        </row>
      </sheetData>
      <sheetData sheetId="6">
        <row r="18">
          <cell r="H18">
            <v>0.62</v>
          </cell>
        </row>
        <row r="20">
          <cell r="F20">
            <v>5.61</v>
          </cell>
          <cell r="K20">
            <v>11.26</v>
          </cell>
          <cell r="U20">
            <v>11.8</v>
          </cell>
          <cell r="Z20">
            <v>11.95</v>
          </cell>
        </row>
        <row r="21">
          <cell r="F21">
            <v>0.27</v>
          </cell>
          <cell r="K21">
            <v>0.09</v>
          </cell>
          <cell r="U21">
            <v>0.14000000000000001</v>
          </cell>
          <cell r="Z21">
            <v>0.15</v>
          </cell>
        </row>
        <row r="23">
          <cell r="F23">
            <v>0.01</v>
          </cell>
          <cell r="H23">
            <v>0.17</v>
          </cell>
          <cell r="K23">
            <v>0.02</v>
          </cell>
          <cell r="U23">
            <v>0.01</v>
          </cell>
          <cell r="Z23">
            <v>0.02</v>
          </cell>
        </row>
        <row r="25">
          <cell r="F25">
            <v>1.5</v>
          </cell>
          <cell r="H25">
            <v>0.45</v>
          </cell>
          <cell r="K25">
            <v>3.63</v>
          </cell>
          <cell r="U25">
            <v>3.95</v>
          </cell>
          <cell r="Z25">
            <v>4.09</v>
          </cell>
        </row>
        <row r="27">
          <cell r="F27">
            <v>1.5</v>
          </cell>
          <cell r="H27">
            <v>0.45</v>
          </cell>
        </row>
        <row r="29">
          <cell r="F29">
            <v>3.82</v>
          </cell>
          <cell r="K29">
            <v>7.52</v>
          </cell>
          <cell r="U29">
            <v>7.7</v>
          </cell>
          <cell r="Z29">
            <v>7.69</v>
          </cell>
        </row>
      </sheetData>
      <sheetData sheetId="7"/>
      <sheetData sheetId="8">
        <row r="9">
          <cell r="F9">
            <v>2</v>
          </cell>
          <cell r="H9">
            <v>2</v>
          </cell>
          <cell r="I9">
            <v>2</v>
          </cell>
        </row>
        <row r="11">
          <cell r="F11">
            <v>2</v>
          </cell>
          <cell r="H11">
            <v>2</v>
          </cell>
          <cell r="I11">
            <v>2</v>
          </cell>
        </row>
        <row r="13">
          <cell r="F13">
            <v>1.18</v>
          </cell>
          <cell r="H13">
            <v>1.7</v>
          </cell>
          <cell r="I13">
            <v>1.7</v>
          </cell>
        </row>
        <row r="15">
          <cell r="F15">
            <v>59</v>
          </cell>
          <cell r="H15">
            <v>85</v>
          </cell>
          <cell r="I15">
            <v>85</v>
          </cell>
        </row>
        <row r="16">
          <cell r="F16">
            <v>1.18</v>
          </cell>
          <cell r="H16">
            <v>1.7</v>
          </cell>
          <cell r="I16">
            <v>1.7</v>
          </cell>
        </row>
        <row r="18">
          <cell r="F18">
            <v>4514.3999999999996</v>
          </cell>
          <cell r="H18">
            <v>6771.6</v>
          </cell>
          <cell r="I18">
            <v>3022</v>
          </cell>
        </row>
        <row r="19">
          <cell r="F19">
            <v>1.27</v>
          </cell>
          <cell r="H19">
            <v>1.27</v>
          </cell>
          <cell r="I19">
            <v>6</v>
          </cell>
        </row>
        <row r="20">
          <cell r="F20">
            <v>2.1237810000000001</v>
          </cell>
          <cell r="H20">
            <v>2.1381359999999998</v>
          </cell>
          <cell r="I20">
            <v>1.76</v>
          </cell>
        </row>
        <row r="23">
          <cell r="F23">
            <v>3.8323999999999998</v>
          </cell>
          <cell r="H23">
            <v>8.1912000000000003</v>
          </cell>
          <cell r="I23">
            <v>12.5</v>
          </cell>
        </row>
        <row r="26">
          <cell r="F26">
            <v>46.640900000000002</v>
          </cell>
          <cell r="H26">
            <v>46.16816</v>
          </cell>
          <cell r="I26">
            <v>75</v>
          </cell>
        </row>
        <row r="29">
          <cell r="I29">
            <v>15</v>
          </cell>
        </row>
        <row r="32">
          <cell r="F32">
            <v>25.0943</v>
          </cell>
          <cell r="H32">
            <v>3.2189950000000001</v>
          </cell>
          <cell r="I32">
            <v>33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9">
          <cell r="F9">
            <v>13689.74</v>
          </cell>
          <cell r="H9">
            <v>13393.99</v>
          </cell>
          <cell r="J9">
            <v>13393.99</v>
          </cell>
        </row>
        <row r="17">
          <cell r="F17">
            <v>2.37</v>
          </cell>
          <cell r="H17">
            <v>2.37</v>
          </cell>
          <cell r="J17">
            <v>2.37</v>
          </cell>
        </row>
        <row r="54">
          <cell r="F54">
            <v>5412.58</v>
          </cell>
          <cell r="H54">
            <v>13393.99</v>
          </cell>
        </row>
        <row r="62">
          <cell r="F62">
            <v>1.32</v>
          </cell>
          <cell r="H62">
            <v>2.37</v>
          </cell>
        </row>
        <row r="69">
          <cell r="F69">
            <v>9.4282000000000004</v>
          </cell>
          <cell r="H69">
            <v>7.1523000000000003</v>
          </cell>
          <cell r="I69">
            <v>6.6021349999999996</v>
          </cell>
          <cell r="J69">
            <v>6.6021349999999996</v>
          </cell>
          <cell r="K69">
            <v>6.6021349999999996</v>
          </cell>
          <cell r="L69">
            <v>6.6021349999999996</v>
          </cell>
          <cell r="M69">
            <v>6.6021349999999996</v>
          </cell>
        </row>
        <row r="72">
          <cell r="F72">
            <v>14.12</v>
          </cell>
          <cell r="H72">
            <v>14.12</v>
          </cell>
          <cell r="I72">
            <v>14.12</v>
          </cell>
          <cell r="J72">
            <v>14.12</v>
          </cell>
          <cell r="K72">
            <v>14.12</v>
          </cell>
          <cell r="L72">
            <v>14.12</v>
          </cell>
          <cell r="M72">
            <v>14.12</v>
          </cell>
        </row>
        <row r="77">
          <cell r="F77">
            <v>14.12</v>
          </cell>
          <cell r="H77">
            <v>14.12</v>
          </cell>
          <cell r="I77">
            <v>14.12</v>
          </cell>
          <cell r="J77">
            <v>14.12</v>
          </cell>
          <cell r="K77">
            <v>14.12</v>
          </cell>
          <cell r="L77">
            <v>14.12</v>
          </cell>
          <cell r="M77">
            <v>14.12</v>
          </cell>
        </row>
      </sheetData>
      <sheetData sheetId="10">
        <row r="19">
          <cell r="D19">
            <v>13396.36</v>
          </cell>
          <cell r="E19">
            <v>0</v>
          </cell>
          <cell r="F19">
            <v>0</v>
          </cell>
          <cell r="I19">
            <v>884.62</v>
          </cell>
        </row>
      </sheetData>
      <sheetData sheetId="11">
        <row r="8">
          <cell r="E8">
            <v>0</v>
          </cell>
          <cell r="F8">
            <v>1748.8081500706917</v>
          </cell>
          <cell r="G8">
            <v>0</v>
          </cell>
          <cell r="H8">
            <v>5172.7917349465934</v>
          </cell>
          <cell r="I8">
            <v>2271.6954654636197</v>
          </cell>
          <cell r="J8">
            <v>0</v>
          </cell>
        </row>
        <row r="9">
          <cell r="E9">
            <v>0</v>
          </cell>
          <cell r="F9">
            <v>1748.8081500706917</v>
          </cell>
          <cell r="G9">
            <v>0</v>
          </cell>
          <cell r="H9">
            <v>5172.7917349465934</v>
          </cell>
          <cell r="I9">
            <v>2271.6954654636197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401.6</v>
          </cell>
          <cell r="G15">
            <v>0</v>
          </cell>
          <cell r="H15">
            <v>3251.44</v>
          </cell>
          <cell r="I15">
            <v>149.35650916415787</v>
          </cell>
          <cell r="J15">
            <v>0</v>
          </cell>
        </row>
        <row r="16">
          <cell r="E16">
            <v>0</v>
          </cell>
          <cell r="F16">
            <v>401.6</v>
          </cell>
          <cell r="G16">
            <v>0</v>
          </cell>
          <cell r="H16">
            <v>3251.44</v>
          </cell>
          <cell r="I16">
            <v>149.35650916415787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22.964211367825925</v>
          </cell>
          <cell r="G22">
            <v>0</v>
          </cell>
          <cell r="H22">
            <v>62.856580481169701</v>
          </cell>
          <cell r="I22">
            <v>6.5746712723959417</v>
          </cell>
          <cell r="J22">
            <v>0</v>
          </cell>
        </row>
        <row r="23">
          <cell r="E23">
            <v>0</v>
          </cell>
          <cell r="F23">
            <v>2150.4081500706916</v>
          </cell>
          <cell r="G23">
            <v>0</v>
          </cell>
          <cell r="H23">
            <v>8424.2317349465939</v>
          </cell>
          <cell r="I23">
            <v>2421.0519746277778</v>
          </cell>
          <cell r="J23">
            <v>0</v>
          </cell>
        </row>
        <row r="24">
          <cell r="E24">
            <v>0</v>
          </cell>
          <cell r="F24">
            <v>2150.4081500706916</v>
          </cell>
          <cell r="G24">
            <v>0</v>
          </cell>
          <cell r="H24">
            <v>8424.2317349465939</v>
          </cell>
          <cell r="I24">
            <v>2421.0519746277778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5.78</v>
          </cell>
          <cell r="F30">
            <v>11.15</v>
          </cell>
          <cell r="G30">
            <v>0</v>
          </cell>
          <cell r="H30">
            <v>11.65</v>
          </cell>
          <cell r="I30">
            <v>11.78</v>
          </cell>
          <cell r="J30">
            <v>0</v>
          </cell>
        </row>
        <row r="31">
          <cell r="E31">
            <v>0.44999999999999996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E32">
            <v>0.44999999999999996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16071.809791260772</v>
          </cell>
          <cell r="G35">
            <v>0</v>
          </cell>
          <cell r="H35">
            <v>60259.168347257466</v>
          </cell>
          <cell r="I35">
            <v>17126.853244395716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21.999060358779449</v>
          </cell>
          <cell r="G42">
            <v>0</v>
          </cell>
          <cell r="H42">
            <v>81.622243338306291</v>
          </cell>
          <cell r="I42">
            <v>23.455260362602004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 t="e">
            <v>#DIV/0!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>
        <row r="8">
          <cell r="F8">
            <v>1160</v>
          </cell>
          <cell r="H8">
            <v>1435.1</v>
          </cell>
          <cell r="I8">
            <v>1435.1</v>
          </cell>
        </row>
        <row r="9">
          <cell r="F9">
            <v>1160</v>
          </cell>
          <cell r="H9">
            <v>1435.1</v>
          </cell>
          <cell r="I9">
            <v>1435.1</v>
          </cell>
        </row>
        <row r="10">
          <cell r="F10">
            <v>1160</v>
          </cell>
          <cell r="H10">
            <v>1435.1</v>
          </cell>
          <cell r="I10">
            <v>1435.1</v>
          </cell>
        </row>
      </sheetData>
      <sheetData sheetId="13"/>
      <sheetData sheetId="14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>
        <row r="6">
          <cell r="C6" t="str">
            <v>Введите название региона</v>
          </cell>
          <cell r="K6" t="str">
            <v>Предложение организации</v>
          </cell>
        </row>
        <row r="7">
          <cell r="C7" t="str">
            <v>Агинский Бурятский автономный округ</v>
          </cell>
          <cell r="K7" t="str">
            <v>Предложение регионального регулятора</v>
          </cell>
        </row>
        <row r="8">
          <cell r="C8" t="str">
            <v>Алтайский край</v>
          </cell>
          <cell r="K8" t="str">
            <v>Сводный по региону</v>
          </cell>
        </row>
        <row r="9">
          <cell r="C9" t="str">
            <v>Амурская область</v>
          </cell>
        </row>
        <row r="10">
          <cell r="C10" t="str">
            <v>Архангельская область</v>
          </cell>
        </row>
        <row r="11">
          <cell r="C11" t="str">
            <v>Астраханская область</v>
          </cell>
        </row>
        <row r="12">
          <cell r="C12" t="str">
            <v>г.Байконур</v>
          </cell>
        </row>
        <row r="13">
          <cell r="C13" t="str">
            <v>Белгородская область</v>
          </cell>
        </row>
        <row r="14">
          <cell r="C14" t="str">
            <v>Брянская область</v>
          </cell>
        </row>
        <row r="15">
          <cell r="C15" t="str">
            <v>Владимирская область</v>
          </cell>
        </row>
        <row r="16">
          <cell r="C16" t="str">
            <v>Волгоградская область</v>
          </cell>
        </row>
        <row r="17">
          <cell r="C17" t="str">
            <v>Вологодская область</v>
          </cell>
        </row>
        <row r="18">
          <cell r="C18" t="str">
            <v>Воронежская область</v>
          </cell>
        </row>
        <row r="19">
          <cell r="C19" t="str">
            <v>Еврейская автономная область</v>
          </cell>
        </row>
        <row r="20">
          <cell r="C20" t="str">
            <v>Ивановская область</v>
          </cell>
        </row>
        <row r="21">
          <cell r="C21" t="str">
            <v>Иркутская область</v>
          </cell>
        </row>
        <row r="22">
          <cell r="C22" t="str">
            <v>Кабардино-Балкарская республика</v>
          </cell>
        </row>
        <row r="23">
          <cell r="C23" t="str">
            <v>Калининградская область</v>
          </cell>
        </row>
        <row r="24">
          <cell r="C24" t="str">
            <v>Калужская область</v>
          </cell>
        </row>
        <row r="25">
          <cell r="C25" t="str">
            <v>Камчатская область</v>
          </cell>
        </row>
        <row r="26">
          <cell r="C26" t="str">
            <v>Карачаево-Черкесская республика</v>
          </cell>
        </row>
        <row r="27">
          <cell r="C27" t="str">
            <v>Кемеровская область</v>
          </cell>
        </row>
        <row r="28">
          <cell r="C28" t="str">
            <v>Кировская область</v>
          </cell>
        </row>
        <row r="29">
          <cell r="C29" t="str">
            <v>Корякский автономный округ</v>
          </cell>
        </row>
        <row r="30">
          <cell r="C30" t="str">
            <v>Костромская область</v>
          </cell>
        </row>
        <row r="31">
          <cell r="C31" t="str">
            <v>Краснодарский край</v>
          </cell>
        </row>
        <row r="32">
          <cell r="C32" t="str">
            <v>Красноярский край</v>
          </cell>
        </row>
        <row r="33">
          <cell r="C33" t="str">
            <v>Курганская область</v>
          </cell>
        </row>
        <row r="34">
          <cell r="C34" t="str">
            <v>Курская область</v>
          </cell>
        </row>
        <row r="35">
          <cell r="C35" t="str">
            <v>Ленинградская область</v>
          </cell>
        </row>
        <row r="36">
          <cell r="C36" t="str">
            <v>Липецкая область</v>
          </cell>
        </row>
        <row r="37">
          <cell r="C37" t="str">
            <v>Магаданская область</v>
          </cell>
        </row>
        <row r="38">
          <cell r="C38" t="str">
            <v>г.Москва</v>
          </cell>
        </row>
        <row r="39">
          <cell r="C39" t="str">
            <v>Московская область</v>
          </cell>
        </row>
        <row r="40">
          <cell r="C40" t="str">
            <v>Мурманская область</v>
          </cell>
        </row>
        <row r="41">
          <cell r="C41" t="str">
            <v>Ненецкий автономный округ</v>
          </cell>
        </row>
        <row r="42">
          <cell r="C42" t="str">
            <v>Нижегородская область</v>
          </cell>
        </row>
        <row r="43">
          <cell r="C43" t="str">
            <v>Новгородская область</v>
          </cell>
        </row>
        <row r="44">
          <cell r="C44" t="str">
            <v>Новосибирская область</v>
          </cell>
        </row>
        <row r="45">
          <cell r="C45" t="str">
            <v>Омская область</v>
          </cell>
        </row>
        <row r="46">
          <cell r="C46" t="str">
            <v>Оренбургская область</v>
          </cell>
        </row>
        <row r="47">
          <cell r="C47" t="str">
            <v>Орловская область</v>
          </cell>
        </row>
        <row r="48">
          <cell r="C48" t="str">
            <v>Пензенская область</v>
          </cell>
        </row>
        <row r="49">
          <cell r="C49" t="str">
            <v>Пермский край</v>
          </cell>
        </row>
        <row r="50">
          <cell r="C50" t="str">
            <v>Приморский край</v>
          </cell>
        </row>
        <row r="51">
          <cell r="C51" t="str">
            <v>Псковская область</v>
          </cell>
        </row>
        <row r="52">
          <cell r="C52" t="str">
            <v>Республика Адыгея</v>
          </cell>
        </row>
        <row r="53">
          <cell r="C53" t="str">
            <v>Республика Алтай</v>
          </cell>
        </row>
        <row r="54">
          <cell r="C54" t="str">
            <v>Республика Башкортостан</v>
          </cell>
        </row>
        <row r="55">
          <cell r="C55" t="str">
            <v>Республика Бурятия</v>
          </cell>
        </row>
        <row r="56">
          <cell r="C56" t="str">
            <v>Республика Дагестан</v>
          </cell>
        </row>
        <row r="57">
          <cell r="C57" t="str">
            <v>Республика Ингушетия</v>
          </cell>
        </row>
        <row r="58">
          <cell r="C58" t="str">
            <v>Республика Калмыкия</v>
          </cell>
        </row>
        <row r="59">
          <cell r="C59" t="str">
            <v>Республика Карелия</v>
          </cell>
        </row>
        <row r="60">
          <cell r="C60" t="str">
            <v>Республика Коми</v>
          </cell>
        </row>
        <row r="61">
          <cell r="C61" t="str">
            <v>Республика Марий Эл</v>
          </cell>
        </row>
        <row r="62">
          <cell r="C62" t="str">
            <v>Республика Мордовия</v>
          </cell>
        </row>
        <row r="63">
          <cell r="C63" t="str">
            <v>Республика Саха (Якутия)</v>
          </cell>
        </row>
        <row r="64">
          <cell r="C64" t="str">
            <v>Республика Северная Осетия-Алания</v>
          </cell>
        </row>
        <row r="65">
          <cell r="C65" t="str">
            <v>Республика Татарстан</v>
          </cell>
        </row>
        <row r="66">
          <cell r="C66" t="str">
            <v>Республика Тыва</v>
          </cell>
        </row>
        <row r="67">
          <cell r="C67" t="str">
            <v>Республика Хакасия</v>
          </cell>
        </row>
        <row r="68">
          <cell r="C68" t="str">
            <v>Ростовская область</v>
          </cell>
        </row>
        <row r="69">
          <cell r="C69" t="str">
            <v>Рязанская область</v>
          </cell>
        </row>
        <row r="70">
          <cell r="C70" t="str">
            <v>Самарская область</v>
          </cell>
        </row>
        <row r="71">
          <cell r="C71" t="str">
            <v>г.Санкт-Петербург</v>
          </cell>
        </row>
        <row r="72">
          <cell r="C72" t="str">
            <v>Саратовская область</v>
          </cell>
        </row>
        <row r="73">
          <cell r="C73" t="str">
            <v>Сахалинская область</v>
          </cell>
        </row>
        <row r="74">
          <cell r="C74" t="str">
            <v>Свердловская область</v>
          </cell>
        </row>
        <row r="75">
          <cell r="C75" t="str">
            <v>Смоленская область</v>
          </cell>
        </row>
        <row r="76">
          <cell r="C76" t="str">
            <v>Ставропольский край</v>
          </cell>
        </row>
        <row r="77">
          <cell r="C77" t="str">
            <v>Тамбовская область</v>
          </cell>
        </row>
        <row r="78">
          <cell r="C78" t="str">
            <v>Тверская область</v>
          </cell>
        </row>
        <row r="79">
          <cell r="C79" t="str">
            <v>Томская область</v>
          </cell>
        </row>
        <row r="80">
          <cell r="C80" t="str">
            <v>Тульская область</v>
          </cell>
        </row>
        <row r="81">
          <cell r="C81" t="str">
            <v>Тюменская область</v>
          </cell>
        </row>
        <row r="82">
          <cell r="C82" t="str">
            <v>Удмуртская республика</v>
          </cell>
        </row>
        <row r="83">
          <cell r="C83" t="str">
            <v>Ульяновская область</v>
          </cell>
        </row>
        <row r="84">
          <cell r="C84" t="str">
            <v>Усть-Ордынский Бурятский автономный округ</v>
          </cell>
        </row>
        <row r="85">
          <cell r="C85" t="str">
            <v>Хабаровский край</v>
          </cell>
        </row>
        <row r="86">
          <cell r="C86" t="str">
            <v>Ханты-Мансийский автономный округ</v>
          </cell>
        </row>
        <row r="87">
          <cell r="C87" t="str">
            <v>Челябинская область</v>
          </cell>
        </row>
        <row r="88">
          <cell r="C88" t="str">
            <v>Чеченская республика</v>
          </cell>
        </row>
        <row r="89">
          <cell r="C89" t="str">
            <v>Читинская область</v>
          </cell>
        </row>
        <row r="90">
          <cell r="C90" t="str">
            <v>Чувашская республика</v>
          </cell>
        </row>
        <row r="91">
          <cell r="C91" t="str">
            <v>Чукотский автономный округ</v>
          </cell>
        </row>
        <row r="92">
          <cell r="C92" t="str">
            <v>Ямало-Ненецкий автономный округ</v>
          </cell>
        </row>
        <row r="93">
          <cell r="C93" t="str">
            <v>Ярославская область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. 1.4"/>
      <sheetName val="Т. 1.5"/>
      <sheetName val="СВОД"/>
      <sheetName val="Т.1.16."/>
      <sheetName val="Т. 1.24"/>
      <sheetName val="Т. 1.25"/>
      <sheetName val="смета на 2009 для фст"/>
      <sheetName val="прибыль на 2009 для фс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  <sheetName val="Лист1"/>
      <sheetName val="Лист2"/>
    </sheetNames>
    <sheetDataSet>
      <sheetData sheetId="0"/>
      <sheetData sheetId="1">
        <row r="14">
          <cell r="B14">
            <v>2007</v>
          </cell>
        </row>
        <row r="15">
          <cell r="B15">
            <v>2006</v>
          </cell>
        </row>
        <row r="16">
          <cell r="B16">
            <v>2005</v>
          </cell>
        </row>
      </sheetData>
      <sheetData sheetId="2"/>
      <sheetData sheetId="3"/>
      <sheetData sheetId="4">
        <row r="12">
          <cell r="R12">
            <v>9.9999999999999994E-37</v>
          </cell>
          <cell r="S12">
            <v>0</v>
          </cell>
          <cell r="T12">
            <v>0</v>
          </cell>
          <cell r="W12">
            <v>9.9999999999999994E-37</v>
          </cell>
          <cell r="X12">
            <v>0</v>
          </cell>
          <cell r="Y12">
            <v>0</v>
          </cell>
          <cell r="AB12">
            <v>9.9999999999999994E-37</v>
          </cell>
          <cell r="AC12">
            <v>0</v>
          </cell>
          <cell r="AD12">
            <v>0</v>
          </cell>
        </row>
        <row r="13">
          <cell r="Q13">
            <v>9.9999999999999994E-37</v>
          </cell>
          <cell r="R13">
            <v>9.9999999999999994E-37</v>
          </cell>
          <cell r="S13">
            <v>9.9999999999999994E-37</v>
          </cell>
          <cell r="T13">
            <v>0</v>
          </cell>
          <cell r="V13">
            <v>9.9999999999999994E-37</v>
          </cell>
          <cell r="W13">
            <v>9.9999999999999994E-37</v>
          </cell>
          <cell r="X13">
            <v>9.9999999999999994E-37</v>
          </cell>
          <cell r="Y13">
            <v>0</v>
          </cell>
          <cell r="AA13">
            <v>9.9999999999999994E-37</v>
          </cell>
          <cell r="AB13">
            <v>9.9999999999999994E-37</v>
          </cell>
          <cell r="AC13">
            <v>9.9999999999999994E-37</v>
          </cell>
          <cell r="AD13">
            <v>0</v>
          </cell>
        </row>
        <row r="14">
          <cell r="Q14">
            <v>9.9999999999999994E-37</v>
          </cell>
          <cell r="R14">
            <v>9.9999999999999994E-37</v>
          </cell>
          <cell r="S14">
            <v>9.9999999999999994E-37</v>
          </cell>
          <cell r="T14">
            <v>6.89</v>
          </cell>
          <cell r="V14">
            <v>9.9999999999999994E-37</v>
          </cell>
          <cell r="W14">
            <v>9.9999999999999994E-37</v>
          </cell>
          <cell r="X14">
            <v>9.9999999999999994E-37</v>
          </cell>
          <cell r="Y14">
            <v>6.89</v>
          </cell>
          <cell r="AA14">
            <v>9.9999999999999994E-37</v>
          </cell>
          <cell r="AB14">
            <v>9.9999999999999994E-37</v>
          </cell>
          <cell r="AC14">
            <v>9.9999999999999994E-37</v>
          </cell>
          <cell r="AD14">
            <v>6.8900000000000006</v>
          </cell>
        </row>
        <row r="17">
          <cell r="Q17">
            <v>9.9999999999999994E-12</v>
          </cell>
          <cell r="R17">
            <v>1E-10</v>
          </cell>
          <cell r="S17">
            <v>12.64</v>
          </cell>
          <cell r="T17">
            <v>0</v>
          </cell>
          <cell r="V17">
            <v>9.9999999999999994E-12</v>
          </cell>
          <cell r="W17">
            <v>1E-10</v>
          </cell>
          <cell r="X17">
            <v>12.64</v>
          </cell>
          <cell r="Y17">
            <v>0</v>
          </cell>
          <cell r="AA17">
            <v>9.9999999999999994E-12</v>
          </cell>
          <cell r="AB17">
            <v>1E-10</v>
          </cell>
          <cell r="AC17">
            <v>12.64</v>
          </cell>
          <cell r="AD17">
            <v>0</v>
          </cell>
        </row>
        <row r="20">
          <cell r="T20">
            <v>8.1950000000000003</v>
          </cell>
          <cell r="X20">
            <v>0</v>
          </cell>
          <cell r="Y20">
            <v>1E-14</v>
          </cell>
          <cell r="AC20">
            <v>0</v>
          </cell>
          <cell r="AD20">
            <v>1E-14</v>
          </cell>
        </row>
        <row r="22">
          <cell r="Q22">
            <v>1E-27</v>
          </cell>
          <cell r="R22">
            <v>9.9999999999999991E-22</v>
          </cell>
          <cell r="S22">
            <v>5.9249999999999998</v>
          </cell>
          <cell r="T22">
            <v>6.88</v>
          </cell>
          <cell r="V22">
            <v>1E-27</v>
          </cell>
          <cell r="W22">
            <v>9.9999999999999991E-22</v>
          </cell>
          <cell r="X22">
            <v>5.16</v>
          </cell>
          <cell r="Y22">
            <v>6.87</v>
          </cell>
          <cell r="AA22">
            <v>1E-27</v>
          </cell>
          <cell r="AB22">
            <v>9.9999999999999991E-22</v>
          </cell>
          <cell r="AC22">
            <v>5.41</v>
          </cell>
          <cell r="AD22">
            <v>6.8800000000000008</v>
          </cell>
        </row>
        <row r="26">
          <cell r="V26">
            <v>1E-27</v>
          </cell>
          <cell r="W26">
            <v>1E-27</v>
          </cell>
          <cell r="AA26">
            <v>1E-27</v>
          </cell>
          <cell r="AB26">
            <v>1E-27</v>
          </cell>
        </row>
      </sheetData>
      <sheetData sheetId="5"/>
      <sheetData sheetId="6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  <cell r="E48">
            <v>1E-26</v>
          </cell>
          <cell r="F48">
            <v>1E-22</v>
          </cell>
          <cell r="G48">
            <v>5.41</v>
          </cell>
          <cell r="H48">
            <v>6.8800000000000008</v>
          </cell>
          <cell r="K48">
            <v>1E-27</v>
          </cell>
          <cell r="L48">
            <v>1E-26</v>
          </cell>
          <cell r="M48">
            <v>0.61757990867579915</v>
          </cell>
          <cell r="N48">
            <v>0.78538812785388135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</sheetData>
      <sheetData sheetId="7">
        <row r="10">
          <cell r="G10">
            <v>74.63</v>
          </cell>
          <cell r="H10">
            <v>415.44</v>
          </cell>
          <cell r="I10">
            <v>36.74</v>
          </cell>
        </row>
        <row r="12">
          <cell r="G12">
            <v>0</v>
          </cell>
          <cell r="H12">
            <v>968.5</v>
          </cell>
          <cell r="I12">
            <v>276.39999999999998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20">
          <cell r="G20">
            <v>35.97</v>
          </cell>
          <cell r="H20">
            <v>157.58000000000001</v>
          </cell>
          <cell r="I20">
            <v>44.56066118054401</v>
          </cell>
        </row>
        <row r="31">
          <cell r="G31">
            <v>15.2</v>
          </cell>
          <cell r="H31">
            <v>12.8</v>
          </cell>
        </row>
        <row r="34">
          <cell r="G34">
            <v>412.28</v>
          </cell>
          <cell r="H34">
            <v>1211.9099999999999</v>
          </cell>
          <cell r="I34">
            <v>298.10000000000002</v>
          </cell>
        </row>
        <row r="36">
          <cell r="B36" t="str">
            <v>Арендная плата</v>
          </cell>
        </row>
        <row r="37">
          <cell r="B37" t="str">
            <v>Прочие другие затраты</v>
          </cell>
        </row>
        <row r="38">
          <cell r="B38" t="str">
            <v>Цеховые расходы</v>
          </cell>
          <cell r="G38">
            <v>265.32</v>
          </cell>
          <cell r="H38">
            <v>656.01</v>
          </cell>
          <cell r="I38">
            <v>150.06</v>
          </cell>
        </row>
        <row r="39">
          <cell r="B39" t="str">
            <v>Общехозяйственные расходы</v>
          </cell>
          <cell r="G39">
            <v>146.96</v>
          </cell>
          <cell r="H39">
            <v>555.9</v>
          </cell>
          <cell r="I39">
            <v>148.04</v>
          </cell>
        </row>
      </sheetData>
      <sheetData sheetId="8"/>
      <sheetData sheetId="9"/>
      <sheetData sheetId="10"/>
      <sheetData sheetId="11">
        <row r="6">
          <cell r="H6">
            <v>166.27112380800003</v>
          </cell>
          <cell r="I6">
            <v>587.99</v>
          </cell>
          <cell r="J6">
            <v>166.27112380800003</v>
          </cell>
        </row>
        <row r="8">
          <cell r="H8">
            <v>44.56066118054401</v>
          </cell>
          <cell r="I8">
            <v>157.58000000000001</v>
          </cell>
          <cell r="J8">
            <v>44.56066118054401</v>
          </cell>
        </row>
        <row r="14">
          <cell r="H14">
            <v>41.94</v>
          </cell>
          <cell r="I14">
            <v>116.36</v>
          </cell>
          <cell r="J14">
            <v>41.94</v>
          </cell>
        </row>
        <row r="17">
          <cell r="H17">
            <v>313.14</v>
          </cell>
          <cell r="I17">
            <v>1383.94</v>
          </cell>
          <cell r="J17">
            <v>313.14</v>
          </cell>
        </row>
        <row r="19">
          <cell r="H19">
            <v>150.06</v>
          </cell>
          <cell r="I19">
            <v>656.01</v>
          </cell>
          <cell r="J19">
            <v>150.06</v>
          </cell>
        </row>
        <row r="28">
          <cell r="I28">
            <v>12.8</v>
          </cell>
        </row>
        <row r="32">
          <cell r="H32">
            <v>148.04</v>
          </cell>
          <cell r="I32">
            <v>555.9</v>
          </cell>
          <cell r="J32">
            <v>148.04</v>
          </cell>
        </row>
        <row r="52">
          <cell r="H52">
            <v>0</v>
          </cell>
          <cell r="I52">
            <v>12.030000000000001</v>
          </cell>
          <cell r="J52">
            <v>12.290000000000001</v>
          </cell>
        </row>
        <row r="56">
          <cell r="J56">
            <v>0</v>
          </cell>
        </row>
        <row r="57">
          <cell r="J57">
            <v>0</v>
          </cell>
        </row>
        <row r="60">
          <cell r="H60">
            <v>95.584699999999998</v>
          </cell>
          <cell r="I60">
            <v>84.91</v>
          </cell>
          <cell r="J60">
            <v>159.11000000000001</v>
          </cell>
        </row>
        <row r="62">
          <cell r="H62">
            <v>0</v>
          </cell>
          <cell r="I62">
            <v>0</v>
          </cell>
          <cell r="J62">
            <v>0</v>
          </cell>
        </row>
        <row r="63">
          <cell r="H63">
            <v>0</v>
          </cell>
          <cell r="I63">
            <v>0</v>
          </cell>
          <cell r="J63">
            <v>0</v>
          </cell>
        </row>
        <row r="64">
          <cell r="H64">
            <v>85.362499999999997</v>
          </cell>
          <cell r="I64">
            <v>71.95</v>
          </cell>
          <cell r="J64">
            <v>146.15</v>
          </cell>
        </row>
        <row r="65">
          <cell r="H65">
            <v>10.222200000000001</v>
          </cell>
          <cell r="I65">
            <v>12.96</v>
          </cell>
          <cell r="J65">
            <v>12.96</v>
          </cell>
        </row>
      </sheetData>
      <sheetData sheetId="12"/>
      <sheetData sheetId="13"/>
      <sheetData sheetId="14">
        <row r="17">
          <cell r="G17">
            <v>20</v>
          </cell>
          <cell r="H17">
            <v>116</v>
          </cell>
          <cell r="I17">
            <v>32.9</v>
          </cell>
        </row>
        <row r="28">
          <cell r="B28" t="str">
            <v>Другие прочие платежи из прибыли</v>
          </cell>
        </row>
        <row r="29">
          <cell r="B29" t="str">
            <v>Резерв по сомнительным долгам</v>
          </cell>
        </row>
        <row r="32">
          <cell r="G32">
            <v>20</v>
          </cell>
          <cell r="H32">
            <v>116</v>
          </cell>
          <cell r="I32">
            <v>32.9</v>
          </cell>
        </row>
        <row r="35">
          <cell r="G35">
            <v>4.8</v>
          </cell>
          <cell r="H35">
            <v>27.84</v>
          </cell>
          <cell r="I35">
            <v>10.39</v>
          </cell>
        </row>
        <row r="40">
          <cell r="G40">
            <v>15.2</v>
          </cell>
          <cell r="H40">
            <v>12.8</v>
          </cell>
          <cell r="I40">
            <v>9.83</v>
          </cell>
        </row>
        <row r="48">
          <cell r="B48" t="str">
            <v>Сбор на содержание милиции</v>
          </cell>
        </row>
        <row r="56">
          <cell r="G56">
            <v>33.89</v>
          </cell>
          <cell r="H56">
            <v>132.72999999999999</v>
          </cell>
          <cell r="I56">
            <v>49.029760000000003</v>
          </cell>
        </row>
        <row r="57">
          <cell r="G57">
            <v>6.11</v>
          </cell>
          <cell r="H57">
            <v>23.91</v>
          </cell>
          <cell r="I57">
            <v>4.0902399999999997</v>
          </cell>
        </row>
      </sheetData>
      <sheetData sheetId="15"/>
      <sheetData sheetId="16"/>
      <sheetData sheetId="17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>
        <row r="35">
          <cell r="F35">
            <v>110</v>
          </cell>
        </row>
        <row r="36">
          <cell r="F36">
            <v>470</v>
          </cell>
        </row>
        <row r="37">
          <cell r="F37">
            <v>350</v>
          </cell>
          <cell r="G37">
            <v>5.3</v>
          </cell>
        </row>
        <row r="40">
          <cell r="F40">
            <v>260</v>
          </cell>
        </row>
        <row r="41">
          <cell r="F41">
            <v>220</v>
          </cell>
        </row>
        <row r="42">
          <cell r="F42">
            <v>150</v>
          </cell>
        </row>
        <row r="43">
          <cell r="F43">
            <v>270</v>
          </cell>
          <cell r="G43">
            <v>4.8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. 1.4"/>
      <sheetName val="Т. 1.5"/>
      <sheetName val="Т. 1.15"/>
      <sheetName val="Т.1.16."/>
      <sheetName val="Т.1.21.3"/>
      <sheetName val="Т. 1.24"/>
      <sheetName val="Т. 1.25"/>
      <sheetName val="Т. 1.27"/>
      <sheetName val="смета на 2008г"/>
      <sheetName val="прибыль на 2008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CHSHEET"/>
      <sheetName val="Инструкция"/>
      <sheetName val="Обновление"/>
      <sheetName val="Лог обновления"/>
      <sheetName val="Титульный"/>
      <sheetName val="tech"/>
      <sheetName val="Расчёт расходов"/>
      <sheetName val="modBasicRanges"/>
      <sheetName val="Расшифровка расходов"/>
      <sheetName val="П1.16"/>
      <sheetName val="П1.17"/>
      <sheetName val="П1.17.1"/>
      <sheetName val="Р.2.1"/>
      <sheetName val="Р.2.2"/>
      <sheetName val="НВВ по уровням"/>
      <sheetName val="Комментарии"/>
      <sheetName val="Проверка"/>
      <sheetName val="modProv"/>
      <sheetName val="REESTR_ORG"/>
      <sheetName val="REESTR"/>
      <sheetName val="modSheetTitle"/>
      <sheetName val="modfrmMethod"/>
      <sheetName val="modApplyMethods"/>
      <sheetName val="modSheetCostsDetails"/>
      <sheetName val="modCommonProv"/>
      <sheetName val="modProvGeneralProc"/>
      <sheetName val="modInfo"/>
      <sheetName val="modCommandButton"/>
      <sheetName val="modUpdTemplMain"/>
      <sheetName val="modAuthorizationUtilities"/>
      <sheetName val="modUpdateStatus"/>
      <sheetName val="AUTHORIZATION"/>
      <sheetName val="modCommonProcedures"/>
      <sheetName val="modfrmCheckUpdates"/>
      <sheetName val="modfrmUpdateIsInProgress"/>
      <sheetName val="ENERGY.KTL.LT.CALC.NVV.NET"/>
    </sheetNames>
    <sheetDataSet>
      <sheetData sheetId="0">
        <row r="1">
          <cell r="A1" t="str">
            <v>Алтайский край</v>
          </cell>
        </row>
        <row r="2">
          <cell r="A2" t="str">
            <v>Амурская область</v>
          </cell>
        </row>
        <row r="3">
          <cell r="A3" t="str">
            <v>Архангельская область</v>
          </cell>
        </row>
        <row r="4">
          <cell r="A4" t="str">
            <v>Астраханская область</v>
          </cell>
        </row>
        <row r="5">
          <cell r="A5" t="str">
            <v>Белгородская область</v>
          </cell>
        </row>
        <row r="6">
          <cell r="A6" t="str">
            <v>Брянская область</v>
          </cell>
        </row>
        <row r="7">
          <cell r="A7" t="str">
            <v>Владимирская область</v>
          </cell>
        </row>
        <row r="8">
          <cell r="A8" t="str">
            <v>Волгоградская область</v>
          </cell>
        </row>
        <row r="9">
          <cell r="A9" t="str">
            <v>Вологодская область</v>
          </cell>
        </row>
        <row r="10">
          <cell r="A10" t="str">
            <v>Воронежская область</v>
          </cell>
        </row>
        <row r="11">
          <cell r="A11" t="str">
            <v>г. Москва</v>
          </cell>
        </row>
        <row r="12">
          <cell r="A12" t="str">
            <v>г.Байконур</v>
          </cell>
        </row>
        <row r="13">
          <cell r="A13" t="str">
            <v>г.Санкт-Петербург</v>
          </cell>
        </row>
        <row r="14">
          <cell r="A14" t="str">
            <v>Еврейская автономная область</v>
          </cell>
        </row>
        <row r="15">
          <cell r="A15" t="str">
            <v>Забайкальский край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Камчатский край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Пермский край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Саратовская область</v>
          </cell>
        </row>
        <row r="66">
          <cell r="A66" t="str">
            <v>Сахалинская область</v>
          </cell>
        </row>
        <row r="67">
          <cell r="A67" t="str">
            <v>Свердловская область</v>
          </cell>
        </row>
        <row r="68">
          <cell r="A68" t="str">
            <v>Смоленская область</v>
          </cell>
        </row>
        <row r="69">
          <cell r="A69" t="str">
            <v>Ставропольский край</v>
          </cell>
        </row>
        <row r="70">
          <cell r="A70" t="str">
            <v>Тамбовская область</v>
          </cell>
        </row>
        <row r="71">
          <cell r="A71" t="str">
            <v>Тверская область</v>
          </cell>
        </row>
        <row r="72">
          <cell r="A72" t="str">
            <v>Томская область</v>
          </cell>
        </row>
        <row r="73">
          <cell r="A73" t="str">
            <v>Тульская область</v>
          </cell>
        </row>
        <row r="74">
          <cell r="A74" t="str">
            <v>Тюменская область</v>
          </cell>
        </row>
        <row r="75">
          <cell r="A75" t="str">
            <v>Удмуртская республика</v>
          </cell>
        </row>
        <row r="76">
          <cell r="A76" t="str">
            <v>Ульяновская область</v>
          </cell>
        </row>
        <row r="77">
          <cell r="A77" t="str">
            <v>Хабаровский край</v>
          </cell>
        </row>
        <row r="78">
          <cell r="A78" t="str">
            <v>Ханты-Мансийский автономный округ</v>
          </cell>
        </row>
        <row r="79">
          <cell r="A79" t="str">
            <v>Челябинская область</v>
          </cell>
        </row>
        <row r="80">
          <cell r="A80" t="str">
            <v>Чеченская республика</v>
          </cell>
        </row>
        <row r="81">
          <cell r="A81" t="str">
            <v>Чувашская республика</v>
          </cell>
        </row>
        <row r="82">
          <cell r="A82" t="str">
            <v>Чукотский автономный округ</v>
          </cell>
        </row>
        <row r="83">
          <cell r="A83" t="str">
            <v>Ямало-Ненецкий автономный округ</v>
          </cell>
        </row>
        <row r="84">
          <cell r="A84" t="str">
            <v>Ярославская область</v>
          </cell>
        </row>
      </sheetData>
      <sheetData sheetId="1">
        <row r="3">
          <cell r="B3" t="str">
            <v>Версия 5.1.7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Инструкция"/>
      <sheetName val="Лог обновления"/>
      <sheetName val="Титульный"/>
      <sheetName val="Справочники"/>
      <sheetName val="P2.1 У.Е. 2013"/>
      <sheetName val="P2.2 У.Е. 2013"/>
      <sheetName val="P2.1 У.Е. 2014"/>
      <sheetName val="P2.2 У.Е. 2014"/>
      <sheetName val="4 баланс ээ"/>
      <sheetName val="5 баланс мощности"/>
      <sheetName val="6 баланс мощности"/>
      <sheetName val="Расчет ВН1"/>
      <sheetName val="НВВ РСК 2013 (I полугодие)"/>
      <sheetName val="НВВ РСК 2013 (II полугодие)"/>
      <sheetName val="НВВ РСК 2013"/>
      <sheetName val="НВВ РСК 2014 (I полугодие)"/>
      <sheetName val="НВВ РСК 2014 (II полугодие)"/>
      <sheetName val="НВВ РСК 2014"/>
      <sheetName val="НВВ РСК последующие года"/>
      <sheetName val="Расчет котловых тарифов"/>
      <sheetName val="Расчет расх. по RAB (2009-2017)"/>
      <sheetName val="Расчет НВВ по RAB (2009-2017)"/>
      <sheetName val="Расчет расх. по RAB (2010-2017)"/>
      <sheetName val="Расчет НВВ по RAB (2010-2017)"/>
      <sheetName val="Расчет расх. по RAB (2011-2017)"/>
      <sheetName val="Расчет НВВ по RAB (2011-2017)"/>
      <sheetName val="Расчет расх. по RAB (2012-2016)"/>
      <sheetName val="Расчет НВВ по RAB (2012-2016)"/>
      <sheetName val="Расчет расх. по RAB (2012-2017)"/>
      <sheetName val="Расчет расх. по RAB (13-17)корр"/>
      <sheetName val="Расчет НВВ по RAB (13-17)корр"/>
      <sheetName val="Расчет расх. по RAB (14-18)согл"/>
      <sheetName val="Расчет НВВ по RAB (14-18)согл"/>
      <sheetName val="Расчет НВВ"/>
      <sheetName val="Расчет НВВ по RAB (2012-2017)"/>
      <sheetName val="Расчет НВВ РСК - индексация"/>
      <sheetName val="Индивидуальные тарифы"/>
      <sheetName val="Комментарии"/>
      <sheetName val="Проверка"/>
      <sheetName val="modHyp"/>
      <sheetName val="et_union_hor"/>
      <sheetName val="et_union_ver"/>
      <sheetName val="TEHSHEET"/>
      <sheetName val="AllSheetsInThisWorkbook"/>
      <sheetName val="REESTR_ORG"/>
      <sheetName val="modInstruction"/>
      <sheetName val="modUpdTemplMain"/>
      <sheetName val="modfrmCheckUpdates"/>
      <sheetName val="modfrmReestr"/>
      <sheetName val="modReestr"/>
      <sheetName val="modList01"/>
      <sheetName val="modList08"/>
      <sheetName val="modList16"/>
      <sheetName val="modList00"/>
    </sheetNames>
    <sheetDataSet>
      <sheetData sheetId="0"/>
      <sheetData sheetId="1"/>
      <sheetData sheetId="2"/>
      <sheetData sheetId="3">
        <row r="7">
          <cell r="F7" t="str">
            <v>Краснодарский край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Q54"/>
  <sheetViews>
    <sheetView tabSelected="1" zoomScaleNormal="100" workbookViewId="0">
      <selection activeCell="H37" sqref="H37"/>
    </sheetView>
  </sheetViews>
  <sheetFormatPr defaultColWidth="8.85546875" defaultRowHeight="15.75"/>
  <cols>
    <col min="1" max="1" width="4.42578125" style="2" customWidth="1"/>
    <col min="2" max="2" width="10.42578125" style="2" customWidth="1"/>
    <col min="3" max="3" width="21.140625" style="2" customWidth="1"/>
    <col min="4" max="4" width="15.42578125" style="2" customWidth="1"/>
    <col min="5" max="6" width="20.140625" style="2" customWidth="1"/>
    <col min="7" max="7" width="11.85546875" style="2" customWidth="1"/>
    <col min="8" max="8" width="16.5703125" style="2" customWidth="1"/>
    <col min="9" max="9" width="16.28515625" style="2" customWidth="1"/>
    <col min="10" max="10" width="12.7109375" style="2" customWidth="1"/>
    <col min="11" max="11" width="8.85546875" style="2"/>
    <col min="12" max="12" width="13" style="2" customWidth="1"/>
    <col min="13" max="13" width="9" style="2" customWidth="1"/>
    <col min="14" max="16384" width="8.85546875" style="2"/>
  </cols>
  <sheetData>
    <row r="2" spans="1:11">
      <c r="A2" s="1" t="s">
        <v>0</v>
      </c>
      <c r="B2" s="1"/>
      <c r="C2" s="1"/>
      <c r="D2" s="1"/>
      <c r="E2" s="1"/>
      <c r="F2" s="1"/>
      <c r="G2" s="1"/>
      <c r="H2" s="1"/>
    </row>
    <row r="3" spans="1:11" ht="16.5" thickBot="1"/>
    <row r="4" spans="1:11" s="8" customFormat="1" ht="43.5" thickBot="1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5" t="s">
        <v>8</v>
      </c>
      <c r="I4" s="6" t="s">
        <v>9</v>
      </c>
      <c r="J4" s="7"/>
      <c r="K4" s="7"/>
    </row>
    <row r="5" spans="1:11" s="18" customFormat="1" ht="30.75" customHeight="1">
      <c r="A5" s="9">
        <v>1</v>
      </c>
      <c r="B5" s="10" t="s">
        <v>10</v>
      </c>
      <c r="C5" s="11" t="s">
        <v>11</v>
      </c>
      <c r="D5" s="12" t="s">
        <v>12</v>
      </c>
      <c r="E5" s="13" t="s">
        <v>13</v>
      </c>
      <c r="F5" s="14">
        <f>49375+55644+16501</f>
        <v>121520</v>
      </c>
      <c r="G5" s="15">
        <f t="shared" ref="G5:G49" si="0">H5/F5</f>
        <v>4.0765499506254113</v>
      </c>
      <c r="H5" s="16">
        <f>201279.66+226835.55+67267.14</f>
        <v>495382.35</v>
      </c>
      <c r="I5" s="17"/>
    </row>
    <row r="6" spans="1:11" s="26" customFormat="1" ht="48">
      <c r="A6" s="19"/>
      <c r="B6" s="20"/>
      <c r="C6" s="21" t="s">
        <v>14</v>
      </c>
      <c r="D6" s="22">
        <v>44957</v>
      </c>
      <c r="E6" s="23" t="s">
        <v>15</v>
      </c>
      <c r="F6" s="24">
        <f>2499+954</f>
        <v>3453</v>
      </c>
      <c r="G6" s="25">
        <f>H6/F6</f>
        <v>4.0765508253692442</v>
      </c>
      <c r="H6" s="16">
        <f>10187.3+3889.03</f>
        <v>14076.33</v>
      </c>
      <c r="I6" s="17"/>
    </row>
    <row r="7" spans="1:11" s="26" customFormat="1" ht="24">
      <c r="A7" s="19"/>
      <c r="B7" s="20"/>
      <c r="C7" s="21" t="s">
        <v>16</v>
      </c>
      <c r="D7" s="22">
        <v>44957</v>
      </c>
      <c r="E7" s="23" t="s">
        <v>17</v>
      </c>
      <c r="F7" s="24">
        <v>1941</v>
      </c>
      <c r="G7" s="25">
        <f>H7/F7</f>
        <v>3.5884595569294175</v>
      </c>
      <c r="H7" s="16">
        <v>6965.2</v>
      </c>
      <c r="I7" s="17"/>
    </row>
    <row r="8" spans="1:11" s="26" customFormat="1" ht="24">
      <c r="A8" s="27"/>
      <c r="B8" s="28"/>
      <c r="C8" s="21" t="s">
        <v>18</v>
      </c>
      <c r="D8" s="29">
        <v>44957</v>
      </c>
      <c r="E8" s="23" t="s">
        <v>19</v>
      </c>
      <c r="F8" s="24">
        <v>19592</v>
      </c>
      <c r="G8" s="25">
        <f t="shared" si="0"/>
        <v>4.2119798897509186</v>
      </c>
      <c r="H8" s="16">
        <v>82521.11</v>
      </c>
      <c r="I8" s="17"/>
    </row>
    <row r="9" spans="1:11" s="31" customFormat="1" ht="24">
      <c r="A9" s="19">
        <v>2</v>
      </c>
      <c r="B9" s="20" t="s">
        <v>20</v>
      </c>
      <c r="C9" s="21" t="s">
        <v>11</v>
      </c>
      <c r="D9" s="22" t="s">
        <v>21</v>
      </c>
      <c r="E9" s="23" t="s">
        <v>22</v>
      </c>
      <c r="F9" s="24">
        <f>186356+15014</f>
        <v>201370</v>
      </c>
      <c r="G9" s="25">
        <f>H9/F9</f>
        <v>4.4314254357650098</v>
      </c>
      <c r="H9" s="30">
        <f>832613.65+59742.49</f>
        <v>892356.14</v>
      </c>
      <c r="I9" s="17"/>
    </row>
    <row r="10" spans="1:11" s="31" customFormat="1" ht="48">
      <c r="A10" s="19"/>
      <c r="B10" s="20"/>
      <c r="C10" s="21" t="s">
        <v>14</v>
      </c>
      <c r="D10" s="29">
        <v>44985</v>
      </c>
      <c r="E10" s="23" t="s">
        <v>23</v>
      </c>
      <c r="F10" s="32">
        <v>14382</v>
      </c>
      <c r="G10" s="25">
        <f>H10/F10</f>
        <v>4.5482999582811852</v>
      </c>
      <c r="H10" s="30">
        <v>65413.65</v>
      </c>
      <c r="I10" s="17"/>
    </row>
    <row r="11" spans="1:11" s="31" customFormat="1" ht="24">
      <c r="A11" s="19"/>
      <c r="B11" s="20"/>
      <c r="C11" s="21" t="s">
        <v>16</v>
      </c>
      <c r="D11" s="29">
        <v>44985</v>
      </c>
      <c r="E11" s="23" t="s">
        <v>24</v>
      </c>
      <c r="F11" s="32">
        <v>1754</v>
      </c>
      <c r="G11" s="25">
        <f>H11/F11</f>
        <v>4.0297320410490309</v>
      </c>
      <c r="H11" s="30">
        <v>7068.15</v>
      </c>
      <c r="I11" s="17"/>
    </row>
    <row r="12" spans="1:11" s="31" customFormat="1" ht="24">
      <c r="A12" s="19"/>
      <c r="B12" s="20"/>
      <c r="C12" s="21" t="s">
        <v>18</v>
      </c>
      <c r="D12" s="29">
        <v>44985</v>
      </c>
      <c r="E12" s="33" t="s">
        <v>25</v>
      </c>
      <c r="F12" s="32">
        <v>38141</v>
      </c>
      <c r="G12" s="25">
        <f t="shared" si="0"/>
        <v>4.3713982328727612</v>
      </c>
      <c r="H12" s="30">
        <v>166729.5</v>
      </c>
      <c r="I12" s="17"/>
    </row>
    <row r="13" spans="1:11" s="31" customFormat="1" ht="24">
      <c r="A13" s="34">
        <v>3</v>
      </c>
      <c r="B13" s="35" t="s">
        <v>26</v>
      </c>
      <c r="C13" s="36" t="s">
        <v>27</v>
      </c>
      <c r="D13" s="29" t="s">
        <v>28</v>
      </c>
      <c r="E13" s="33" t="s">
        <v>29</v>
      </c>
      <c r="F13" s="32">
        <f>101123+16584</f>
        <v>117707</v>
      </c>
      <c r="G13" s="25">
        <f t="shared" si="0"/>
        <v>4.2831300602343108</v>
      </c>
      <c r="H13" s="30">
        <f>433122.96+71031.43</f>
        <v>504154.39</v>
      </c>
      <c r="I13" s="17"/>
    </row>
    <row r="14" spans="1:11" s="31" customFormat="1" ht="48">
      <c r="A14" s="19"/>
      <c r="B14" s="20"/>
      <c r="C14" s="21" t="s">
        <v>14</v>
      </c>
      <c r="D14" s="29">
        <v>45016</v>
      </c>
      <c r="E14" s="33" t="s">
        <v>30</v>
      </c>
      <c r="F14" s="32">
        <v>6556</v>
      </c>
      <c r="G14" s="25">
        <f>H14/F14</f>
        <v>4.2831299572910311</v>
      </c>
      <c r="H14" s="30">
        <v>28080.2</v>
      </c>
      <c r="I14" s="17"/>
    </row>
    <row r="15" spans="1:11" s="31" customFormat="1" ht="24" customHeight="1">
      <c r="A15" s="19"/>
      <c r="B15" s="20"/>
      <c r="C15" s="21" t="s">
        <v>16</v>
      </c>
      <c r="D15" s="37">
        <v>45016</v>
      </c>
      <c r="E15" s="33" t="s">
        <v>31</v>
      </c>
      <c r="F15" s="32">
        <v>1937</v>
      </c>
      <c r="G15" s="25">
        <f>H15/F15</f>
        <v>3.6728910686628811</v>
      </c>
      <c r="H15" s="30">
        <v>7114.39</v>
      </c>
      <c r="I15" s="17"/>
    </row>
    <row r="16" spans="1:11" s="31" customFormat="1" ht="24.75" customHeight="1">
      <c r="A16" s="19"/>
      <c r="B16" s="20"/>
      <c r="C16" s="21" t="s">
        <v>18</v>
      </c>
      <c r="D16" s="37">
        <v>45016</v>
      </c>
      <c r="E16" s="33" t="s">
        <v>32</v>
      </c>
      <c r="F16" s="32">
        <v>1096</v>
      </c>
      <c r="G16" s="25">
        <f t="shared" si="0"/>
        <v>4.296414233576642</v>
      </c>
      <c r="H16" s="30">
        <v>4708.87</v>
      </c>
      <c r="I16" s="17"/>
    </row>
    <row r="17" spans="1:13" s="47" customFormat="1" ht="24">
      <c r="A17" s="38">
        <v>4</v>
      </c>
      <c r="B17" s="39" t="s">
        <v>33</v>
      </c>
      <c r="C17" s="40" t="s">
        <v>27</v>
      </c>
      <c r="D17" s="41" t="s">
        <v>34</v>
      </c>
      <c r="E17" s="42" t="s">
        <v>35</v>
      </c>
      <c r="F17" s="43">
        <f>181696+15954</f>
        <v>197650</v>
      </c>
      <c r="G17" s="44">
        <f t="shared" si="0"/>
        <v>3.94255476853023</v>
      </c>
      <c r="H17" s="45">
        <f>722665.58+56580.37</f>
        <v>779245.95</v>
      </c>
      <c r="I17" s="46"/>
    </row>
    <row r="18" spans="1:13" s="47" customFormat="1" ht="48">
      <c r="A18" s="48"/>
      <c r="B18" s="49"/>
      <c r="C18" s="50" t="s">
        <v>14</v>
      </c>
      <c r="D18" s="41">
        <v>45046</v>
      </c>
      <c r="E18" s="42" t="s">
        <v>36</v>
      </c>
      <c r="F18" s="43">
        <v>3820</v>
      </c>
      <c r="G18" s="44">
        <f>H18/F18</f>
        <v>4.115651832460733</v>
      </c>
      <c r="H18" s="45">
        <v>15721.79</v>
      </c>
      <c r="I18" s="46"/>
    </row>
    <row r="19" spans="1:13" s="47" customFormat="1" ht="24">
      <c r="A19" s="48"/>
      <c r="B19" s="49"/>
      <c r="C19" s="50" t="s">
        <v>16</v>
      </c>
      <c r="D19" s="41">
        <v>45046</v>
      </c>
      <c r="E19" s="42" t="s">
        <v>37</v>
      </c>
      <c r="F19" s="43">
        <v>1874</v>
      </c>
      <c r="G19" s="44">
        <f>H19/F19</f>
        <v>3.4796798292422624</v>
      </c>
      <c r="H19" s="45">
        <v>6520.92</v>
      </c>
      <c r="I19" s="46"/>
    </row>
    <row r="20" spans="1:13" s="47" customFormat="1" ht="24">
      <c r="A20" s="48"/>
      <c r="B20" s="49"/>
      <c r="C20" s="50" t="s">
        <v>18</v>
      </c>
      <c r="D20" s="41">
        <v>44316</v>
      </c>
      <c r="E20" s="42" t="s">
        <v>38</v>
      </c>
      <c r="F20" s="43">
        <v>12282</v>
      </c>
      <c r="G20" s="44">
        <f t="shared" si="0"/>
        <v>4.1031998045920863</v>
      </c>
      <c r="H20" s="45">
        <v>50395.5</v>
      </c>
      <c r="I20" s="46"/>
    </row>
    <row r="21" spans="1:13" s="57" customFormat="1" ht="24">
      <c r="A21" s="51">
        <v>5</v>
      </c>
      <c r="B21" s="52" t="s">
        <v>39</v>
      </c>
      <c r="C21" s="36" t="s">
        <v>27</v>
      </c>
      <c r="D21" s="53" t="s">
        <v>40</v>
      </c>
      <c r="E21" s="42" t="s">
        <v>41</v>
      </c>
      <c r="F21" s="54">
        <f>104859+201+8947+16959</f>
        <v>130966</v>
      </c>
      <c r="G21" s="55">
        <f t="shared" si="0"/>
        <v>4.0047400088572607</v>
      </c>
      <c r="H21" s="56">
        <f>456568.4+67916.38</f>
        <v>524484.78</v>
      </c>
      <c r="I21" s="17"/>
    </row>
    <row r="22" spans="1:13" s="57" customFormat="1" ht="48">
      <c r="A22" s="58"/>
      <c r="B22" s="59"/>
      <c r="C22" s="60" t="s">
        <v>14</v>
      </c>
      <c r="D22" s="53">
        <v>45077</v>
      </c>
      <c r="E22" s="42" t="s">
        <v>42</v>
      </c>
      <c r="F22" s="54">
        <v>2535</v>
      </c>
      <c r="G22" s="55">
        <f>H22/F22</f>
        <v>4.0047416173570021</v>
      </c>
      <c r="H22" s="56">
        <v>10152.02</v>
      </c>
      <c r="I22" s="17"/>
    </row>
    <row r="23" spans="1:13" s="57" customFormat="1" ht="26.25" customHeight="1">
      <c r="A23" s="58"/>
      <c r="B23" s="59"/>
      <c r="C23" s="21" t="s">
        <v>16</v>
      </c>
      <c r="D23" s="61">
        <v>45077</v>
      </c>
      <c r="E23" s="42" t="s">
        <v>43</v>
      </c>
      <c r="F23" s="54">
        <v>1936</v>
      </c>
      <c r="G23" s="55">
        <f>H23/F23</f>
        <v>3.3921384297520665</v>
      </c>
      <c r="H23" s="56">
        <v>6567.18</v>
      </c>
      <c r="I23" s="17"/>
    </row>
    <row r="24" spans="1:13" s="57" customFormat="1" ht="24">
      <c r="A24" s="58"/>
      <c r="B24" s="59"/>
      <c r="C24" s="60" t="s">
        <v>44</v>
      </c>
      <c r="D24" s="53">
        <v>45077</v>
      </c>
      <c r="E24" s="42" t="s">
        <v>45</v>
      </c>
      <c r="F24" s="54">
        <v>62378</v>
      </c>
      <c r="G24" s="55">
        <f t="shared" si="0"/>
        <v>3.5623689441790378</v>
      </c>
      <c r="H24" s="56">
        <v>222213.45</v>
      </c>
      <c r="I24" s="17"/>
    </row>
    <row r="25" spans="1:13" s="57" customFormat="1" ht="24">
      <c r="A25" s="51">
        <v>6</v>
      </c>
      <c r="B25" s="52" t="s">
        <v>46</v>
      </c>
      <c r="C25" s="36" t="s">
        <v>27</v>
      </c>
      <c r="D25" s="61">
        <v>45107</v>
      </c>
      <c r="E25" s="33" t="s">
        <v>47</v>
      </c>
      <c r="F25" s="54">
        <v>174773</v>
      </c>
      <c r="G25" s="55">
        <f t="shared" si="0"/>
        <v>4.0296795843751605</v>
      </c>
      <c r="H25" s="56">
        <v>704279.19</v>
      </c>
      <c r="I25" s="17"/>
    </row>
    <row r="26" spans="1:13" s="57" customFormat="1" ht="48">
      <c r="A26" s="58"/>
      <c r="B26" s="59"/>
      <c r="C26" s="60" t="s">
        <v>14</v>
      </c>
      <c r="D26" s="61">
        <v>45107</v>
      </c>
      <c r="E26" s="33" t="s">
        <v>48</v>
      </c>
      <c r="F26" s="54">
        <v>8107</v>
      </c>
      <c r="G26" s="55">
        <f t="shared" si="0"/>
        <v>3.5344097693351424</v>
      </c>
      <c r="H26" s="56">
        <v>28653.46</v>
      </c>
      <c r="I26" s="17"/>
    </row>
    <row r="27" spans="1:13" s="57" customFormat="1" ht="28.5" customHeight="1">
      <c r="A27" s="58"/>
      <c r="B27" s="59"/>
      <c r="C27" s="21" t="s">
        <v>16</v>
      </c>
      <c r="D27" s="61">
        <v>45107</v>
      </c>
      <c r="E27" s="33" t="s">
        <v>49</v>
      </c>
      <c r="F27" s="54">
        <v>1873</v>
      </c>
      <c r="G27" s="55">
        <f t="shared" si="0"/>
        <v>3.706930058729311</v>
      </c>
      <c r="H27" s="56">
        <v>6943.08</v>
      </c>
      <c r="I27" s="17"/>
    </row>
    <row r="28" spans="1:13" s="57" customFormat="1" ht="24">
      <c r="A28" s="58"/>
      <c r="B28" s="59"/>
      <c r="C28" s="62" t="s">
        <v>44</v>
      </c>
      <c r="D28" s="61">
        <v>45107</v>
      </c>
      <c r="E28" s="63" t="s">
        <v>50</v>
      </c>
      <c r="F28" s="54">
        <v>8040</v>
      </c>
      <c r="G28" s="55">
        <f>H28/F28</f>
        <v>4.3304502487562191</v>
      </c>
      <c r="H28" s="56">
        <v>34816.82</v>
      </c>
      <c r="I28" s="17"/>
    </row>
    <row r="29" spans="1:13" s="64" customFormat="1" ht="24">
      <c r="A29" s="51">
        <v>7</v>
      </c>
      <c r="B29" s="52" t="s">
        <v>51</v>
      </c>
      <c r="C29" s="36" t="s">
        <v>27</v>
      </c>
      <c r="D29" s="53">
        <v>45138</v>
      </c>
      <c r="E29" s="33" t="s">
        <v>52</v>
      </c>
      <c r="F29" s="54">
        <v>323099</v>
      </c>
      <c r="G29" s="55">
        <f t="shared" si="0"/>
        <v>4.0102332412047081</v>
      </c>
      <c r="H29" s="56">
        <v>1295702.3500000001</v>
      </c>
      <c r="I29" s="17"/>
      <c r="M29" s="65"/>
    </row>
    <row r="30" spans="1:13" s="64" customFormat="1" ht="48">
      <c r="A30" s="58"/>
      <c r="B30" s="59"/>
      <c r="C30" s="60" t="s">
        <v>14</v>
      </c>
      <c r="D30" s="53">
        <v>45138</v>
      </c>
      <c r="E30" s="66" t="s">
        <v>53</v>
      </c>
      <c r="F30" s="32">
        <v>8138</v>
      </c>
      <c r="G30" s="55">
        <f t="shared" si="0"/>
        <v>3.6849102973703611</v>
      </c>
      <c r="H30" s="56">
        <v>29987.8</v>
      </c>
      <c r="I30" s="17"/>
      <c r="M30" s="65"/>
    </row>
    <row r="31" spans="1:13" s="64" customFormat="1" ht="26.25" customHeight="1">
      <c r="A31" s="58"/>
      <c r="B31" s="59"/>
      <c r="C31" s="21" t="s">
        <v>16</v>
      </c>
      <c r="D31" s="61">
        <v>45138</v>
      </c>
      <c r="E31" s="33" t="s">
        <v>54</v>
      </c>
      <c r="F31" s="54">
        <v>1937</v>
      </c>
      <c r="G31" s="55">
        <f>H31/F31</f>
        <v>3.788740320082602</v>
      </c>
      <c r="H31" s="56">
        <v>7338.79</v>
      </c>
      <c r="I31" s="17"/>
      <c r="M31" s="65"/>
    </row>
    <row r="32" spans="1:13" s="64" customFormat="1" ht="24" hidden="1">
      <c r="A32" s="58"/>
      <c r="B32" s="59"/>
      <c r="C32" s="62" t="s">
        <v>44</v>
      </c>
      <c r="D32" s="61" t="s">
        <v>55</v>
      </c>
      <c r="E32" s="63"/>
      <c r="F32" s="54"/>
      <c r="G32" s="55" t="e">
        <f>H32/F32</f>
        <v>#DIV/0!</v>
      </c>
      <c r="H32" s="56"/>
      <c r="I32" s="17"/>
      <c r="M32" s="65"/>
    </row>
    <row r="33" spans="1:9" s="64" customFormat="1" ht="24">
      <c r="A33" s="51">
        <v>8</v>
      </c>
      <c r="B33" s="52" t="s">
        <v>56</v>
      </c>
      <c r="C33" s="36" t="s">
        <v>27</v>
      </c>
      <c r="D33" s="61">
        <v>45169</v>
      </c>
      <c r="E33" s="33" t="s">
        <v>57</v>
      </c>
      <c r="F33" s="54">
        <v>216780</v>
      </c>
      <c r="G33" s="55">
        <f t="shared" si="0"/>
        <v>4.2682895101024085</v>
      </c>
      <c r="H33" s="56">
        <v>925279.8</v>
      </c>
      <c r="I33" s="17"/>
    </row>
    <row r="34" spans="1:9" s="64" customFormat="1" ht="42.75" customHeight="1">
      <c r="A34" s="58"/>
      <c r="B34" s="59"/>
      <c r="C34" s="60" t="s">
        <v>14</v>
      </c>
      <c r="D34" s="61">
        <v>45169</v>
      </c>
      <c r="E34" s="33" t="s">
        <v>58</v>
      </c>
      <c r="F34" s="54">
        <v>7342</v>
      </c>
      <c r="G34" s="55">
        <f t="shared" si="0"/>
        <v>3.8012299101062381</v>
      </c>
      <c r="H34" s="56">
        <v>27908.63</v>
      </c>
      <c r="I34" s="17"/>
    </row>
    <row r="35" spans="1:9" s="64" customFormat="1" ht="24">
      <c r="A35" s="58"/>
      <c r="B35" s="59"/>
      <c r="C35" s="21" t="s">
        <v>16</v>
      </c>
      <c r="D35" s="61">
        <v>45169</v>
      </c>
      <c r="E35" s="33" t="s">
        <v>59</v>
      </c>
      <c r="F35" s="54">
        <v>1937</v>
      </c>
      <c r="G35" s="55">
        <f t="shared" si="0"/>
        <v>3.8655291688177593</v>
      </c>
      <c r="H35" s="56">
        <v>7487.53</v>
      </c>
      <c r="I35" s="17"/>
    </row>
    <row r="36" spans="1:9" s="64" customFormat="1" ht="24">
      <c r="A36" s="58"/>
      <c r="B36" s="59"/>
      <c r="C36" s="62" t="s">
        <v>44</v>
      </c>
      <c r="D36" s="61">
        <v>45169</v>
      </c>
      <c r="E36" s="63" t="s">
        <v>60</v>
      </c>
      <c r="F36" s="54">
        <v>43565</v>
      </c>
      <c r="G36" s="55">
        <f t="shared" si="0"/>
        <v>4.1705274876621141</v>
      </c>
      <c r="H36" s="56">
        <v>181689.03</v>
      </c>
      <c r="I36" s="17"/>
    </row>
    <row r="37" spans="1:9" s="57" customFormat="1" ht="24">
      <c r="A37" s="51">
        <v>9</v>
      </c>
      <c r="B37" s="52" t="s">
        <v>61</v>
      </c>
      <c r="C37" s="36" t="s">
        <v>27</v>
      </c>
      <c r="D37" s="61">
        <v>45199</v>
      </c>
      <c r="E37" s="33" t="s">
        <v>62</v>
      </c>
      <c r="F37" s="54">
        <v>88586</v>
      </c>
      <c r="G37" s="55">
        <f t="shared" si="0"/>
        <v>4.3738300634411758</v>
      </c>
      <c r="H37" s="56">
        <v>387460.11</v>
      </c>
      <c r="I37" s="67"/>
    </row>
    <row r="38" spans="1:9" s="57" customFormat="1" ht="48">
      <c r="A38" s="58"/>
      <c r="B38" s="59"/>
      <c r="C38" s="60" t="s">
        <v>14</v>
      </c>
      <c r="D38" s="53">
        <v>45199</v>
      </c>
      <c r="E38" s="33" t="s">
        <v>63</v>
      </c>
      <c r="F38" s="54">
        <v>5896</v>
      </c>
      <c r="G38" s="55">
        <f t="shared" si="0"/>
        <v>4.3738314111261873</v>
      </c>
      <c r="H38" s="56">
        <v>25788.11</v>
      </c>
      <c r="I38" s="67"/>
    </row>
    <row r="39" spans="1:9" s="57" customFormat="1" ht="24">
      <c r="A39" s="58"/>
      <c r="B39" s="59"/>
      <c r="C39" s="21" t="s">
        <v>16</v>
      </c>
      <c r="D39" s="53">
        <v>44834</v>
      </c>
      <c r="E39" s="33" t="s">
        <v>64</v>
      </c>
      <c r="F39" s="54">
        <v>1878</v>
      </c>
      <c r="G39" s="55">
        <f t="shared" si="0"/>
        <v>3.7989616613418531</v>
      </c>
      <c r="H39" s="56">
        <v>7134.45</v>
      </c>
      <c r="I39" s="67"/>
    </row>
    <row r="40" spans="1:9" s="57" customFormat="1" ht="24">
      <c r="A40" s="51">
        <v>10</v>
      </c>
      <c r="B40" s="52" t="s">
        <v>65</v>
      </c>
      <c r="C40" s="68" t="s">
        <v>11</v>
      </c>
      <c r="D40" s="61">
        <v>45230</v>
      </c>
      <c r="E40" s="33" t="s">
        <v>66</v>
      </c>
      <c r="F40" s="54">
        <v>135754</v>
      </c>
      <c r="G40" s="55">
        <f t="shared" si="0"/>
        <v>4.2898699854147946</v>
      </c>
      <c r="H40" s="69">
        <v>582367.01</v>
      </c>
      <c r="I40" s="67"/>
    </row>
    <row r="41" spans="1:9" s="57" customFormat="1" ht="48">
      <c r="A41" s="58"/>
      <c r="B41" s="59"/>
      <c r="C41" s="60" t="s">
        <v>14</v>
      </c>
      <c r="D41" s="61">
        <v>45230</v>
      </c>
      <c r="E41" s="33" t="s">
        <v>63</v>
      </c>
      <c r="F41" s="54">
        <v>5893</v>
      </c>
      <c r="G41" s="55">
        <f t="shared" si="0"/>
        <v>4.2898710334294927</v>
      </c>
      <c r="H41" s="69">
        <v>25280.21</v>
      </c>
      <c r="I41" s="67"/>
    </row>
    <row r="42" spans="1:9" s="57" customFormat="1" ht="24">
      <c r="A42" s="70"/>
      <c r="B42" s="71"/>
      <c r="C42" s="21" t="s">
        <v>16</v>
      </c>
      <c r="D42" s="61">
        <v>45230</v>
      </c>
      <c r="E42" s="33" t="s">
        <v>64</v>
      </c>
      <c r="F42" s="54">
        <v>1938</v>
      </c>
      <c r="G42" s="55">
        <f t="shared" si="0"/>
        <v>3.6417905056759547</v>
      </c>
      <c r="H42" s="69">
        <v>7057.79</v>
      </c>
      <c r="I42" s="67"/>
    </row>
    <row r="43" spans="1:9" s="57" customFormat="1" ht="24">
      <c r="A43" s="51">
        <v>11</v>
      </c>
      <c r="B43" s="52" t="s">
        <v>67</v>
      </c>
      <c r="C43" s="68" t="s">
        <v>11</v>
      </c>
      <c r="D43" s="61">
        <v>45260</v>
      </c>
      <c r="E43" s="33" t="s">
        <v>68</v>
      </c>
      <c r="F43" s="54">
        <v>191351</v>
      </c>
      <c r="G43" s="55">
        <f t="shared" si="0"/>
        <v>4.1036993274140192</v>
      </c>
      <c r="H43" s="69">
        <v>785246.97</v>
      </c>
      <c r="I43" s="67"/>
    </row>
    <row r="44" spans="1:9" s="57" customFormat="1" ht="48">
      <c r="A44" s="58"/>
      <c r="B44" s="59"/>
      <c r="C44" s="60" t="s">
        <v>14</v>
      </c>
      <c r="D44" s="61">
        <v>45260</v>
      </c>
      <c r="E44" s="33" t="s">
        <v>69</v>
      </c>
      <c r="F44" s="54">
        <v>5780</v>
      </c>
      <c r="G44" s="55">
        <f t="shared" si="0"/>
        <v>3.624410034602076</v>
      </c>
      <c r="H44" s="69">
        <v>20949.09</v>
      </c>
      <c r="I44" s="67"/>
    </row>
    <row r="45" spans="1:9" s="57" customFormat="1" ht="24">
      <c r="A45" s="58"/>
      <c r="B45" s="59"/>
      <c r="C45" s="60" t="s">
        <v>44</v>
      </c>
      <c r="D45" s="61">
        <v>45260</v>
      </c>
      <c r="E45" s="33" t="s">
        <v>70</v>
      </c>
      <c r="F45" s="54">
        <v>1874</v>
      </c>
      <c r="G45" s="55">
        <f t="shared" si="0"/>
        <v>3.6020117395944502</v>
      </c>
      <c r="H45" s="69">
        <v>6750.17</v>
      </c>
      <c r="I45" s="67"/>
    </row>
    <row r="46" spans="1:9" s="64" customFormat="1" ht="24">
      <c r="A46" s="51">
        <v>12</v>
      </c>
      <c r="B46" s="52" t="s">
        <v>71</v>
      </c>
      <c r="C46" s="68" t="s">
        <v>11</v>
      </c>
      <c r="D46" s="61">
        <v>45291</v>
      </c>
      <c r="E46" s="33" t="s">
        <v>72</v>
      </c>
      <c r="F46" s="72">
        <f>168608+122933+10394+14270</f>
        <v>316205</v>
      </c>
      <c r="G46" s="55">
        <f t="shared" si="0"/>
        <v>3.5665888901187519</v>
      </c>
      <c r="H46" s="73">
        <v>1127773.24</v>
      </c>
      <c r="I46" s="74"/>
    </row>
    <row r="47" spans="1:9" s="64" customFormat="1" ht="48">
      <c r="A47" s="58"/>
      <c r="B47" s="59"/>
      <c r="C47" s="60" t="s">
        <v>14</v>
      </c>
      <c r="D47" s="61">
        <v>45291</v>
      </c>
      <c r="E47" s="33" t="s">
        <v>73</v>
      </c>
      <c r="F47" s="72">
        <v>12731</v>
      </c>
      <c r="G47" s="55">
        <f t="shared" si="0"/>
        <v>3.2487094493755402</v>
      </c>
      <c r="H47" s="73">
        <v>41359.32</v>
      </c>
      <c r="I47" s="74"/>
    </row>
    <row r="48" spans="1:9" s="64" customFormat="1" ht="24">
      <c r="A48" s="58"/>
      <c r="B48" s="59"/>
      <c r="C48" s="21" t="s">
        <v>16</v>
      </c>
      <c r="D48" s="61">
        <v>45291</v>
      </c>
      <c r="E48" s="33" t="s">
        <v>74</v>
      </c>
      <c r="F48" s="72">
        <v>1937</v>
      </c>
      <c r="G48" s="55">
        <f t="shared" si="0"/>
        <v>3.2729788332472896</v>
      </c>
      <c r="H48" s="73">
        <v>6339.76</v>
      </c>
      <c r="I48" s="74"/>
    </row>
    <row r="49" spans="1:17" s="57" customFormat="1" ht="24.75" thickBot="1">
      <c r="A49" s="58"/>
      <c r="B49" s="59"/>
      <c r="C49" s="60" t="s">
        <v>44</v>
      </c>
      <c r="D49" s="61">
        <v>45291</v>
      </c>
      <c r="E49" s="63" t="s">
        <v>75</v>
      </c>
      <c r="F49" s="72">
        <v>37235</v>
      </c>
      <c r="G49" s="55">
        <f t="shared" si="0"/>
        <v>3.6248038136162215</v>
      </c>
      <c r="H49" s="73">
        <v>134969.57</v>
      </c>
      <c r="I49" s="67"/>
    </row>
    <row r="50" spans="1:17" s="83" customFormat="1" thickBot="1">
      <c r="A50" s="75" t="s">
        <v>76</v>
      </c>
      <c r="B50" s="76"/>
      <c r="C50" s="76"/>
      <c r="D50" s="76"/>
      <c r="E50" s="77"/>
      <c r="F50" s="78">
        <f>SUM(F5:F49)</f>
        <v>2545539</v>
      </c>
      <c r="G50" s="79">
        <f>H50/F50</f>
        <v>4.0456791862155725</v>
      </c>
      <c r="H50" s="80">
        <f>SUM(H5:H49)</f>
        <v>10298434.150000002</v>
      </c>
      <c r="I50" s="81"/>
      <c r="J50" s="82"/>
      <c r="L50" s="81"/>
    </row>
    <row r="51" spans="1:17">
      <c r="I51" s="84"/>
    </row>
    <row r="52" spans="1:17" ht="18.75">
      <c r="B52" s="85" t="s">
        <v>77</v>
      </c>
      <c r="C52" s="85"/>
      <c r="D52" s="85"/>
      <c r="E52" s="86"/>
      <c r="F52" s="85" t="s">
        <v>78</v>
      </c>
    </row>
    <row r="53" spans="1:17" ht="18.75">
      <c r="B53" s="85"/>
      <c r="C53" s="85"/>
      <c r="D53" s="85"/>
      <c r="E53" s="86"/>
      <c r="F53" s="85"/>
      <c r="P53" s="87"/>
      <c r="Q53" s="87"/>
    </row>
    <row r="54" spans="1:17" ht="18.75">
      <c r="B54" s="85" t="s">
        <v>79</v>
      </c>
      <c r="C54" s="85"/>
      <c r="D54" s="85"/>
      <c r="E54" s="86"/>
      <c r="F54" s="85" t="s">
        <v>80</v>
      </c>
    </row>
  </sheetData>
  <autoFilter ref="A4:Q50">
    <filterColumn colId="8" showButton="0"/>
    <filterColumn colId="9" showButton="0"/>
  </autoFilter>
  <mergeCells count="27">
    <mergeCell ref="A46:A49"/>
    <mergeCell ref="B46:B49"/>
    <mergeCell ref="A50:E50"/>
    <mergeCell ref="A37:A39"/>
    <mergeCell ref="B37:B39"/>
    <mergeCell ref="A40:A41"/>
    <mergeCell ref="B40:B41"/>
    <mergeCell ref="A43:A45"/>
    <mergeCell ref="B43:B45"/>
    <mergeCell ref="A25:A28"/>
    <mergeCell ref="B25:B28"/>
    <mergeCell ref="A29:A32"/>
    <mergeCell ref="B29:B32"/>
    <mergeCell ref="A33:A36"/>
    <mergeCell ref="B33:B36"/>
    <mergeCell ref="A13:A16"/>
    <mergeCell ref="B13:B16"/>
    <mergeCell ref="A17:A20"/>
    <mergeCell ref="B17:B20"/>
    <mergeCell ref="A21:A24"/>
    <mergeCell ref="B21:B24"/>
    <mergeCell ref="A2:H2"/>
    <mergeCell ref="I4:K4"/>
    <mergeCell ref="A5:A8"/>
    <mergeCell ref="B5:B8"/>
    <mergeCell ref="A9:A12"/>
    <mergeCell ref="B9:B12"/>
  </mergeCells>
  <pageMargins left="0.70866141732283472" right="0.31496062992125984" top="0.74803149606299213" bottom="0.35433070866141736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Потери</vt:lpstr>
      <vt:lpstr>Потери!Область_печати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Krivneva</dc:creator>
  <cp:lastModifiedBy>Krivneva</cp:lastModifiedBy>
  <dcterms:created xsi:type="dcterms:W3CDTF">2024-01-25T11:19:19Z</dcterms:created>
  <dcterms:modified xsi:type="dcterms:W3CDTF">2024-01-25T11:20:17Z</dcterms:modified>
</cp:coreProperties>
</file>